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Y:\DIESI INTERNO\PIDE\PIDE 2022 - 2027\2. Monitoramento PIDE 2022-2027\5. Monitoramento anual\2025\4. Coleta de Dados dos Eixos\Planilhas Recebidas e trabalhadas\"/>
    </mc:Choice>
  </mc:AlternateContent>
  <xr:revisionPtr revIDLastSave="0" documentId="13_ncr:1_{B22BE2CA-4A7B-46BB-968B-D7FC2158371D}" xr6:coauthVersionLast="47" xr6:coauthVersionMax="47" xr10:uidLastSave="{00000000-0000-0000-0000-000000000000}"/>
  <bookViews>
    <workbookView xWindow="28680" yWindow="-120" windowWidth="24240" windowHeight="13020" tabRatio="264" firstSheet="20" activeTab="20" xr2:uid="{00000000-000D-0000-FFFF-FFFF00000000}"/>
  </bookViews>
  <sheets>
    <sheet name="MENU" sheetId="1" state="hidden" r:id="rId1"/>
    <sheet name="listas_suspensas" sheetId="2" state="hidden" r:id="rId2"/>
    <sheet name="4_-_%_Evasão_cot" sheetId="3" state="hidden" r:id="rId3"/>
    <sheet name="5_-_%_Retenção" sheetId="4" state="hidden" r:id="rId4"/>
    <sheet name="6_-_%_Retenção_cot" sheetId="5" state="hidden" r:id="rId5"/>
    <sheet name="7_-_%_EaD" sheetId="6" state="hidden" r:id="rId6"/>
    <sheet name="8_-_%_Desemp_" sheetId="7" state="hidden" r:id="rId7"/>
    <sheet name="9_-_%_Ocios" sheetId="8" state="hidden" r:id="rId8"/>
    <sheet name="10_-_%_Projet" sheetId="9" state="hidden" r:id="rId9"/>
    <sheet name="11_-_%_Mob_nac_" sheetId="10" state="hidden" r:id="rId10"/>
    <sheet name="12_-_%_Enade" sheetId="11" state="hidden" r:id="rId11"/>
    <sheet name="13_-_%_CPC" sheetId="12" state="hidden" r:id="rId12"/>
    <sheet name="14_-_%_Inic_cient" sheetId="13" state="hidden" r:id="rId13"/>
    <sheet name="15_-_%_Envolv_ext_" sheetId="14" state="hidden" r:id="rId14"/>
    <sheet name="16_-_%_Empr__" sheetId="15" state="hidden" r:id="rId15"/>
    <sheet name="17_-_%_Diepafro" sheetId="16" state="hidden" r:id="rId16"/>
    <sheet name="18_-_%_Empreend_" sheetId="17" state="hidden" r:id="rId17"/>
    <sheet name="19_-_%_Sustent_" sheetId="18" state="hidden" r:id="rId18"/>
    <sheet name="Planilha1" sheetId="19" state="hidden" r:id="rId19"/>
    <sheet name="Instruções" sheetId="24" state="hidden" r:id="rId20"/>
    <sheet name="Assistência_Estudantil" sheetId="20" r:id="rId21"/>
    <sheet name="Lista suspensa" sheetId="23" state="hidden" r:id="rId22"/>
    <sheet name="30_-_Relatorio_metas_inst_" sheetId="21" state="hidden" r:id="rId23"/>
    <sheet name="Recuperada_Planilha2" sheetId="22" state="hidden" r:id="rId2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9" i="20" l="1"/>
  <c r="AE4" i="20" l="1"/>
  <c r="AE3" i="20"/>
  <c r="AE7" i="20"/>
  <c r="AE6" i="20"/>
  <c r="AE5" i="20"/>
  <c r="J25" i="20"/>
  <c r="J22" i="20"/>
  <c r="J18" i="20"/>
  <c r="J9" i="20"/>
  <c r="J7" i="20"/>
  <c r="J6" i="20"/>
  <c r="J5" i="20"/>
  <c r="J4" i="20"/>
  <c r="J3" i="20"/>
  <c r="B4" i="21" l="1"/>
  <c r="C4" i="21"/>
  <c r="D4" i="21"/>
  <c r="E4" i="21"/>
  <c r="F4" i="21"/>
  <c r="G4" i="21"/>
  <c r="H4" i="21"/>
  <c r="I4" i="21"/>
  <c r="J4" i="21"/>
  <c r="K4" i="21"/>
  <c r="L4" i="21"/>
  <c r="M4" i="21"/>
  <c r="N4" i="21"/>
  <c r="O4" i="21"/>
  <c r="P4" i="21"/>
  <c r="Q4" i="21"/>
  <c r="R4" i="21"/>
  <c r="S4" i="21"/>
  <c r="T4" i="21"/>
  <c r="U4" i="21"/>
  <c r="V4" i="21"/>
  <c r="W4" i="21"/>
  <c r="X4" i="21"/>
  <c r="Y4" i="21"/>
  <c r="Z4" i="21"/>
  <c r="AA4" i="21"/>
  <c r="AB4" i="21"/>
  <c r="AC4" i="21"/>
  <c r="AD4" i="21"/>
  <c r="AE4" i="21"/>
  <c r="B5" i="21"/>
  <c r="C5" i="21"/>
  <c r="D5" i="21"/>
  <c r="E5" i="21"/>
  <c r="F5" i="21"/>
  <c r="G5" i="21"/>
  <c r="H5" i="21"/>
  <c r="I5" i="21"/>
  <c r="J5" i="21"/>
  <c r="K5" i="21"/>
  <c r="L5" i="21"/>
  <c r="M5" i="21"/>
  <c r="N5" i="21"/>
  <c r="O5" i="21"/>
  <c r="P5" i="21"/>
  <c r="Q5" i="21"/>
  <c r="R5" i="21"/>
  <c r="S5" i="21"/>
  <c r="T5" i="21"/>
  <c r="U5" i="21"/>
  <c r="V5" i="21"/>
  <c r="W5" i="21"/>
  <c r="X5" i="21"/>
  <c r="Y5" i="21"/>
  <c r="Z5" i="21"/>
  <c r="AA5" i="21"/>
  <c r="AB5" i="21"/>
  <c r="AC5" i="21"/>
  <c r="AD5" i="21"/>
  <c r="AE5" i="21"/>
  <c r="B6" i="21"/>
  <c r="C6" i="21"/>
  <c r="D6" i="21"/>
  <c r="E6" i="21"/>
  <c r="F6" i="21"/>
  <c r="G6" i="21"/>
  <c r="H6" i="21"/>
  <c r="I6" i="21"/>
  <c r="J6" i="21"/>
  <c r="K6" i="21"/>
  <c r="L6" i="21"/>
  <c r="M6" i="21"/>
  <c r="N6" i="21"/>
  <c r="O6" i="21"/>
  <c r="P6" i="21"/>
  <c r="Q6" i="21"/>
  <c r="R6" i="21"/>
  <c r="S6" i="21"/>
  <c r="T6" i="21"/>
  <c r="U6" i="21"/>
  <c r="V6" i="21"/>
  <c r="W6" i="21"/>
  <c r="X6" i="21"/>
  <c r="Y6" i="21"/>
  <c r="Z6" i="21"/>
  <c r="AA6" i="21"/>
  <c r="AB6" i="21"/>
  <c r="AC6" i="21"/>
  <c r="AD6" i="21"/>
  <c r="AE6" i="21"/>
  <c r="B7" i="21"/>
  <c r="C7" i="21"/>
  <c r="D7" i="21"/>
  <c r="E7" i="21"/>
  <c r="F7" i="21"/>
  <c r="G7" i="21"/>
  <c r="H7" i="21"/>
  <c r="I7" i="21"/>
  <c r="J7" i="21"/>
  <c r="K7" i="21"/>
  <c r="L7" i="21"/>
  <c r="M7" i="21"/>
  <c r="N7" i="21"/>
  <c r="O7" i="21"/>
  <c r="P7" i="21"/>
  <c r="Q7" i="21"/>
  <c r="R7" i="21"/>
  <c r="S7" i="21"/>
  <c r="T7" i="21"/>
  <c r="U7" i="21"/>
  <c r="V7" i="21"/>
  <c r="W7" i="21"/>
  <c r="X7" i="21"/>
  <c r="Y7" i="21"/>
  <c r="Z7" i="21"/>
  <c r="AA7" i="21"/>
  <c r="AB7" i="21"/>
  <c r="AC7" i="21"/>
  <c r="AD7" i="21"/>
  <c r="AE7" i="21"/>
  <c r="B8" i="21"/>
  <c r="C8" i="21"/>
  <c r="D8" i="21"/>
  <c r="E8" i="21"/>
  <c r="F8" i="21"/>
  <c r="G8" i="21"/>
  <c r="H8" i="21"/>
  <c r="I8" i="21"/>
  <c r="J8" i="21"/>
  <c r="K8" i="21"/>
  <c r="L8" i="21"/>
  <c r="M8" i="21"/>
  <c r="N8" i="21"/>
  <c r="O8" i="21"/>
  <c r="P8" i="21"/>
  <c r="Q8" i="21"/>
  <c r="R8" i="21"/>
  <c r="S8" i="21"/>
  <c r="T8" i="21"/>
  <c r="U8" i="21"/>
  <c r="V8" i="21"/>
  <c r="W8" i="21"/>
  <c r="X8" i="21"/>
  <c r="Y8" i="21"/>
  <c r="Z8" i="21"/>
  <c r="AA8" i="21"/>
  <c r="AB8" i="21"/>
  <c r="AC8" i="21"/>
  <c r="AD8" i="21"/>
  <c r="AE8" i="21"/>
  <c r="B9" i="21"/>
  <c r="C9" i="21"/>
  <c r="D9" i="21"/>
  <c r="E9" i="21"/>
  <c r="F9" i="21"/>
  <c r="G9" i="21"/>
  <c r="H9" i="21"/>
  <c r="I9" i="21"/>
  <c r="J9" i="21"/>
  <c r="K9" i="21"/>
  <c r="L9" i="21"/>
  <c r="M9" i="21"/>
  <c r="N9" i="21"/>
  <c r="O9" i="21"/>
  <c r="P9" i="21"/>
  <c r="Q9" i="21"/>
  <c r="R9" i="21"/>
  <c r="S9" i="21"/>
  <c r="T9" i="21"/>
  <c r="U9" i="21"/>
  <c r="V9" i="21"/>
  <c r="W9" i="21"/>
  <c r="X9" i="21"/>
  <c r="Y9" i="21"/>
  <c r="Z9" i="21"/>
  <c r="AA9" i="21"/>
  <c r="AB9" i="21"/>
  <c r="AC9" i="21"/>
  <c r="AD9" i="21"/>
  <c r="AE9" i="21"/>
  <c r="B10" i="21"/>
  <c r="C10" i="21"/>
  <c r="D10" i="21"/>
  <c r="E10" i="21"/>
  <c r="F10" i="21"/>
  <c r="G10" i="21"/>
  <c r="H10" i="21"/>
  <c r="I10" i="21"/>
  <c r="J10" i="21"/>
  <c r="K10" i="21"/>
  <c r="L10" i="21"/>
  <c r="M10" i="21"/>
  <c r="N10" i="21"/>
  <c r="O10" i="21"/>
  <c r="P10" i="21"/>
  <c r="Q10" i="21"/>
  <c r="R10" i="21"/>
  <c r="S10" i="21"/>
  <c r="T10" i="21"/>
  <c r="U10" i="21"/>
  <c r="V10" i="21"/>
  <c r="W10" i="21"/>
  <c r="X10" i="21"/>
  <c r="Y10" i="21"/>
  <c r="Z10" i="21"/>
  <c r="AA10" i="21"/>
  <c r="AB10" i="21"/>
  <c r="AC10" i="21"/>
  <c r="AD10" i="21"/>
  <c r="AE10" i="21"/>
  <c r="B11" i="21"/>
  <c r="C11" i="21"/>
  <c r="D11" i="21"/>
  <c r="E11" i="21"/>
  <c r="F11" i="21"/>
  <c r="G11" i="21"/>
  <c r="H11" i="21"/>
  <c r="I11" i="21"/>
  <c r="J11" i="21"/>
  <c r="K11" i="21"/>
  <c r="L11" i="21"/>
  <c r="M11" i="21"/>
  <c r="N11" i="21"/>
  <c r="O11" i="21"/>
  <c r="P11" i="21"/>
  <c r="Q11" i="21"/>
  <c r="R11" i="21"/>
  <c r="S11" i="21"/>
  <c r="T11" i="21"/>
  <c r="U11" i="21"/>
  <c r="V11" i="21"/>
  <c r="W11" i="21"/>
  <c r="X11" i="21"/>
  <c r="Y11" i="21"/>
  <c r="Z11" i="21"/>
  <c r="AA11" i="21"/>
  <c r="AB11" i="21"/>
  <c r="AC11" i="21"/>
  <c r="AD11" i="21"/>
  <c r="AE11" i="21"/>
  <c r="B12" i="21"/>
  <c r="C12" i="21"/>
  <c r="D12" i="21"/>
  <c r="E12" i="21"/>
  <c r="F12" i="21"/>
  <c r="G12" i="21"/>
  <c r="H12" i="21"/>
  <c r="I12" i="21"/>
  <c r="J12" i="21"/>
  <c r="K12" i="21"/>
  <c r="L12" i="21"/>
  <c r="M12" i="21"/>
  <c r="N12" i="21"/>
  <c r="O12" i="21"/>
  <c r="P12" i="21"/>
  <c r="Q12" i="21"/>
  <c r="R12" i="21"/>
  <c r="S12" i="21"/>
  <c r="T12" i="21"/>
  <c r="U12" i="21"/>
  <c r="V12" i="21"/>
  <c r="W12" i="21"/>
  <c r="X12" i="21"/>
  <c r="Y12" i="21"/>
  <c r="Z12" i="21"/>
  <c r="AA12" i="21"/>
  <c r="AB12" i="21"/>
  <c r="AC12" i="21"/>
  <c r="AD12" i="21"/>
  <c r="AE12" i="21"/>
  <c r="B13" i="21"/>
  <c r="C13" i="21"/>
  <c r="D13" i="21"/>
  <c r="E13" i="21"/>
  <c r="F13" i="21"/>
  <c r="G13" i="21"/>
  <c r="H13" i="21"/>
  <c r="I13" i="21"/>
  <c r="J13" i="21"/>
  <c r="K13" i="21"/>
  <c r="L13" i="21"/>
  <c r="M13" i="21"/>
  <c r="N13" i="21"/>
  <c r="O13" i="21"/>
  <c r="P13" i="21"/>
  <c r="Q13" i="21"/>
  <c r="R13" i="21"/>
  <c r="S13" i="21"/>
  <c r="T13" i="21"/>
  <c r="U13" i="21"/>
  <c r="V13" i="21"/>
  <c r="W13" i="21"/>
  <c r="X13" i="21"/>
  <c r="Y13" i="21"/>
  <c r="Z13" i="21"/>
  <c r="AA13" i="21"/>
  <c r="AB13" i="21"/>
  <c r="AC13" i="21"/>
  <c r="AD13" i="21"/>
  <c r="AE13" i="21"/>
  <c r="B14" i="21"/>
  <c r="C14" i="21"/>
  <c r="D14" i="21"/>
  <c r="E14" i="21"/>
  <c r="F14" i="21"/>
  <c r="G14" i="21"/>
  <c r="H14" i="21"/>
  <c r="I14" i="21"/>
  <c r="J14" i="21"/>
  <c r="K14" i="21"/>
  <c r="L14" i="21"/>
  <c r="M14" i="21"/>
  <c r="N14" i="21"/>
  <c r="O14" i="21"/>
  <c r="P14" i="21"/>
  <c r="Q14" i="21"/>
  <c r="R14" i="21"/>
  <c r="S14" i="21"/>
  <c r="T14" i="21"/>
  <c r="U14" i="21"/>
  <c r="V14" i="21"/>
  <c r="W14" i="21"/>
  <c r="X14" i="21"/>
  <c r="Y14" i="21"/>
  <c r="Z14" i="21"/>
  <c r="AA14" i="21"/>
  <c r="AB14" i="21"/>
  <c r="AC14" i="21"/>
  <c r="AD14" i="21"/>
  <c r="AE14" i="21"/>
  <c r="B15" i="21"/>
  <c r="C15" i="21"/>
  <c r="D15" i="21"/>
  <c r="E15" i="21"/>
  <c r="F15" i="21"/>
  <c r="G15" i="21"/>
  <c r="H15" i="21"/>
  <c r="I15" i="21"/>
  <c r="J15" i="21"/>
  <c r="K15" i="21"/>
  <c r="L15" i="21"/>
  <c r="M15" i="21"/>
  <c r="N15" i="21"/>
  <c r="O15" i="21"/>
  <c r="P15" i="21"/>
  <c r="Q15" i="21"/>
  <c r="R15" i="21"/>
  <c r="S15" i="21"/>
  <c r="T15" i="21"/>
  <c r="U15" i="21"/>
  <c r="V15" i="21"/>
  <c r="W15" i="21"/>
  <c r="X15" i="21"/>
  <c r="Y15" i="21"/>
  <c r="Z15" i="21"/>
  <c r="AA15" i="21"/>
  <c r="AB15" i="21"/>
  <c r="AC15" i="21"/>
  <c r="AD15" i="21"/>
  <c r="AE15" i="21"/>
  <c r="B16" i="21"/>
  <c r="C16" i="21"/>
  <c r="D16" i="21"/>
  <c r="E16" i="21"/>
  <c r="F16" i="21"/>
  <c r="G16" i="21"/>
  <c r="H16" i="21"/>
  <c r="I16" i="21"/>
  <c r="J16" i="21"/>
  <c r="K16" i="21"/>
  <c r="L16" i="21"/>
  <c r="M16" i="21"/>
  <c r="N16" i="21"/>
  <c r="O16" i="21"/>
  <c r="P16" i="21"/>
  <c r="Q16" i="21"/>
  <c r="R16" i="21"/>
  <c r="S16" i="21"/>
  <c r="T16" i="21"/>
  <c r="U16" i="21"/>
  <c r="V16" i="21"/>
  <c r="W16" i="21"/>
  <c r="X16" i="21"/>
  <c r="Y16" i="21"/>
  <c r="Z16" i="21"/>
  <c r="AA16" i="21"/>
  <c r="AB16" i="21"/>
  <c r="AC16" i="21"/>
  <c r="AD16" i="21"/>
  <c r="AE16" i="21"/>
  <c r="B17" i="21"/>
  <c r="C17" i="21"/>
  <c r="D17" i="21"/>
  <c r="E17" i="21"/>
  <c r="F17" i="21"/>
  <c r="G17" i="21"/>
  <c r="H17" i="21"/>
  <c r="I17" i="21"/>
  <c r="J17" i="21"/>
  <c r="K17" i="21"/>
  <c r="L17" i="21"/>
  <c r="M17" i="21"/>
  <c r="N17" i="21"/>
  <c r="O17" i="21"/>
  <c r="P17" i="21"/>
  <c r="Q17" i="21"/>
  <c r="R17" i="21"/>
  <c r="S17" i="21"/>
  <c r="T17" i="21"/>
  <c r="U17" i="21"/>
  <c r="V17" i="21"/>
  <c r="W17" i="21"/>
  <c r="X17" i="21"/>
  <c r="Y17" i="21"/>
  <c r="Z17" i="21"/>
  <c r="AA17" i="21"/>
  <c r="AB17" i="21"/>
  <c r="AC17" i="21"/>
  <c r="AD17" i="21"/>
  <c r="AE17" i="21"/>
  <c r="B18" i="21"/>
  <c r="C18" i="21"/>
  <c r="D18" i="21"/>
  <c r="E18" i="21"/>
  <c r="F18" i="21"/>
  <c r="G18" i="21"/>
  <c r="H18" i="21"/>
  <c r="I18" i="21"/>
  <c r="J18" i="21"/>
  <c r="K18" i="21"/>
  <c r="L18" i="21"/>
  <c r="M18" i="21"/>
  <c r="N18" i="21"/>
  <c r="O18" i="21"/>
  <c r="P18" i="21"/>
  <c r="Q18" i="21"/>
  <c r="R18" i="21"/>
  <c r="S18" i="21"/>
  <c r="T18" i="21"/>
  <c r="U18" i="21"/>
  <c r="V18" i="21"/>
  <c r="W18" i="21"/>
  <c r="X18" i="21"/>
  <c r="Y18" i="21"/>
  <c r="Z18" i="21"/>
  <c r="AA18" i="21"/>
  <c r="AB18" i="21"/>
  <c r="AC18" i="21"/>
  <c r="AD18" i="21"/>
  <c r="AE18" i="21"/>
  <c r="B19" i="21"/>
  <c r="C19" i="21"/>
  <c r="D19" i="21"/>
  <c r="E19" i="21"/>
  <c r="F19" i="21"/>
  <c r="G19" i="21"/>
  <c r="H19" i="21"/>
  <c r="I19" i="21"/>
  <c r="J19" i="21"/>
  <c r="K19" i="21"/>
  <c r="L19" i="21"/>
  <c r="M19" i="21"/>
  <c r="N19" i="21"/>
  <c r="O19" i="21"/>
  <c r="P19" i="21"/>
  <c r="Q19" i="21"/>
  <c r="R19" i="21"/>
  <c r="S19" i="21"/>
  <c r="T19" i="21"/>
  <c r="U19" i="21"/>
  <c r="V19" i="21"/>
  <c r="W19" i="21"/>
  <c r="X19" i="21"/>
  <c r="Y19" i="21"/>
  <c r="Z19" i="21"/>
  <c r="AA19" i="21"/>
  <c r="AB19" i="21"/>
  <c r="AC19" i="21"/>
  <c r="AD19" i="21"/>
  <c r="AE19" i="21"/>
  <c r="B20" i="21"/>
  <c r="C20" i="21"/>
  <c r="D20" i="21"/>
  <c r="E20" i="21"/>
  <c r="F20" i="21"/>
  <c r="G20" i="21"/>
  <c r="H20" i="21"/>
  <c r="I20" i="21"/>
  <c r="J20" i="21"/>
  <c r="K20" i="21"/>
  <c r="L20" i="21"/>
  <c r="M20" i="21"/>
  <c r="N20" i="21"/>
  <c r="O20" i="21"/>
  <c r="P20" i="21"/>
  <c r="Q20" i="21"/>
  <c r="R20" i="21"/>
  <c r="S20" i="21"/>
  <c r="T20" i="21"/>
  <c r="U20" i="21"/>
  <c r="V20" i="21"/>
  <c r="W20" i="21"/>
  <c r="X20" i="21"/>
  <c r="Y20" i="21"/>
  <c r="Z20" i="21"/>
  <c r="AA20" i="21"/>
  <c r="AB20" i="21"/>
  <c r="AC20" i="21"/>
  <c r="AD20" i="21"/>
  <c r="AE20" i="21"/>
  <c r="B21" i="21"/>
  <c r="C21" i="2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AD21" i="21"/>
  <c r="AE21" i="21"/>
  <c r="B22" i="21"/>
  <c r="C22" i="21"/>
  <c r="D22" i="21"/>
  <c r="E22" i="21"/>
  <c r="F22" i="21"/>
  <c r="G22" i="21"/>
  <c r="H22" i="21"/>
  <c r="I22" i="21"/>
  <c r="J22" i="21"/>
  <c r="K22" i="21"/>
  <c r="L22" i="21"/>
  <c r="M22" i="21"/>
  <c r="N22" i="21"/>
  <c r="O22" i="21"/>
  <c r="P22" i="21"/>
  <c r="Q22" i="21"/>
  <c r="R22" i="21"/>
  <c r="S22" i="21"/>
  <c r="T22" i="21"/>
  <c r="U22" i="21"/>
  <c r="V22" i="21"/>
  <c r="W22" i="21"/>
  <c r="X22" i="21"/>
  <c r="Y22" i="21"/>
  <c r="Z22" i="21"/>
  <c r="AA22" i="21"/>
  <c r="AB22" i="21"/>
  <c r="AC22" i="21"/>
  <c r="AD22" i="21"/>
  <c r="AE22" i="21"/>
  <c r="B23" i="21"/>
  <c r="C23" i="21"/>
  <c r="D23" i="21"/>
  <c r="E23" i="21"/>
  <c r="F23" i="21"/>
  <c r="G23" i="21"/>
  <c r="H23" i="21"/>
  <c r="I23" i="21"/>
  <c r="J23" i="21"/>
  <c r="K23" i="21"/>
  <c r="L23" i="21"/>
  <c r="M23" i="21"/>
  <c r="N23" i="21"/>
  <c r="O23" i="21"/>
  <c r="P23" i="21"/>
  <c r="Q23" i="21"/>
  <c r="R23" i="21"/>
  <c r="S23" i="21"/>
  <c r="T23" i="21"/>
  <c r="U23" i="21"/>
  <c r="V23" i="21"/>
  <c r="W23" i="21"/>
  <c r="X23" i="21"/>
  <c r="Y23" i="21"/>
  <c r="Z23" i="21"/>
  <c r="AA23" i="21"/>
  <c r="AB23" i="21"/>
  <c r="AC23" i="21"/>
  <c r="AD23" i="21"/>
  <c r="AE23" i="21"/>
  <c r="B24" i="21"/>
  <c r="C24" i="21"/>
  <c r="D24" i="21"/>
  <c r="E24" i="21"/>
  <c r="F24" i="21"/>
  <c r="G24" i="21"/>
  <c r="H24" i="21"/>
  <c r="I24" i="21"/>
  <c r="J24" i="21"/>
  <c r="K24" i="21"/>
  <c r="L24" i="21"/>
  <c r="M24" i="21"/>
  <c r="N24" i="21"/>
  <c r="O24" i="21"/>
  <c r="P24" i="21"/>
  <c r="Q24" i="21"/>
  <c r="R24" i="21"/>
  <c r="S24" i="21"/>
  <c r="T24" i="21"/>
  <c r="U24" i="21"/>
  <c r="V24" i="21"/>
  <c r="W24" i="21"/>
  <c r="X24" i="21"/>
  <c r="Y24" i="21"/>
  <c r="Z24" i="21"/>
  <c r="AA24" i="21"/>
  <c r="AB24" i="21"/>
  <c r="AC24" i="21"/>
  <c r="AD24" i="21"/>
  <c r="AE24" i="21"/>
  <c r="B25" i="21"/>
  <c r="C25" i="21"/>
  <c r="D25" i="21"/>
  <c r="E25" i="21"/>
  <c r="F25" i="21"/>
  <c r="G25" i="21"/>
  <c r="H25" i="21"/>
  <c r="I25" i="21"/>
  <c r="J25" i="21"/>
  <c r="K25" i="21"/>
  <c r="L25" i="21"/>
  <c r="M25" i="21"/>
  <c r="N25" i="21"/>
  <c r="O25" i="21"/>
  <c r="P25" i="21"/>
  <c r="Q25" i="21"/>
  <c r="R25" i="21"/>
  <c r="S25" i="21"/>
  <c r="T25" i="21"/>
  <c r="U25" i="21"/>
  <c r="V25" i="21"/>
  <c r="W25" i="21"/>
  <c r="X25" i="21"/>
  <c r="Y25" i="21"/>
  <c r="Z25" i="21"/>
  <c r="AA25" i="21"/>
  <c r="AB25" i="21"/>
  <c r="AC25" i="21"/>
  <c r="AD25" i="21"/>
  <c r="AE25" i="21"/>
  <c r="B26" i="21"/>
  <c r="C26" i="21"/>
  <c r="D26" i="21"/>
  <c r="E26" i="21"/>
  <c r="F26" i="21"/>
  <c r="G26" i="21"/>
  <c r="H26" i="21"/>
  <c r="I26" i="21"/>
  <c r="J26" i="21"/>
  <c r="K26" i="21"/>
  <c r="L26" i="21"/>
  <c r="M26" i="21"/>
  <c r="N26" i="21"/>
  <c r="O26" i="21"/>
  <c r="P26" i="21"/>
  <c r="Q26" i="21"/>
  <c r="R26" i="21"/>
  <c r="S26" i="21"/>
  <c r="T26" i="21"/>
  <c r="U26" i="21"/>
  <c r="V26" i="21"/>
  <c r="W26" i="21"/>
  <c r="X26" i="21"/>
  <c r="Y26" i="21"/>
  <c r="Z26" i="21"/>
  <c r="AA26" i="21"/>
  <c r="AB26" i="21"/>
  <c r="AC26" i="21"/>
  <c r="AD26" i="21"/>
  <c r="AE26" i="21"/>
  <c r="B27" i="21"/>
  <c r="C27" i="21"/>
  <c r="D27" i="21"/>
  <c r="E27" i="21"/>
  <c r="F27" i="21"/>
  <c r="G27" i="21"/>
  <c r="H27" i="21"/>
  <c r="I27" i="21"/>
  <c r="J27" i="21"/>
  <c r="K27" i="21"/>
  <c r="L27" i="21"/>
  <c r="M27" i="21"/>
  <c r="N27" i="21"/>
  <c r="O27" i="21"/>
  <c r="P27" i="21"/>
  <c r="Q27" i="21"/>
  <c r="R27" i="21"/>
  <c r="S27" i="21"/>
  <c r="T27" i="21"/>
  <c r="U27" i="21"/>
  <c r="V27" i="21"/>
  <c r="W27" i="21"/>
  <c r="X27" i="21"/>
  <c r="Y27" i="21"/>
  <c r="Z27" i="21"/>
  <c r="AA27" i="21"/>
  <c r="AB27" i="21"/>
  <c r="AC27" i="21"/>
  <c r="AD27" i="21"/>
  <c r="AE27" i="21"/>
  <c r="B28" i="21"/>
  <c r="C28" i="21"/>
  <c r="D28" i="21"/>
  <c r="E28" i="21"/>
  <c r="F28" i="21"/>
  <c r="G28" i="21"/>
  <c r="H28" i="21"/>
  <c r="I28" i="21"/>
  <c r="J28" i="21"/>
  <c r="K28" i="21"/>
  <c r="L28" i="21"/>
  <c r="M28" i="21"/>
  <c r="N28" i="21"/>
  <c r="O28" i="21"/>
  <c r="P28" i="21"/>
  <c r="Q28" i="21"/>
  <c r="R28" i="21"/>
  <c r="S28" i="21"/>
  <c r="T28" i="21"/>
  <c r="U28" i="21"/>
  <c r="V28" i="21"/>
  <c r="W28" i="21"/>
  <c r="X28" i="21"/>
  <c r="Y28" i="21"/>
  <c r="Z28" i="21"/>
  <c r="AA28" i="21"/>
  <c r="AB28" i="21"/>
  <c r="AC28" i="21"/>
  <c r="AD28" i="21"/>
  <c r="AE28" i="21"/>
  <c r="B29" i="21"/>
  <c r="C29" i="21"/>
  <c r="D29" i="21"/>
  <c r="E29" i="21"/>
  <c r="F29" i="21"/>
  <c r="G29" i="21"/>
  <c r="H29" i="21"/>
  <c r="I29" i="21"/>
  <c r="J29" i="21"/>
  <c r="K29" i="21"/>
  <c r="L29" i="21"/>
  <c r="M29" i="21"/>
  <c r="N29" i="21"/>
  <c r="O29" i="21"/>
  <c r="P29" i="21"/>
  <c r="Q29" i="21"/>
  <c r="R29" i="21"/>
  <c r="S29" i="21"/>
  <c r="T29" i="21"/>
  <c r="U29" i="21"/>
  <c r="V29" i="21"/>
  <c r="W29" i="21"/>
  <c r="X29" i="21"/>
  <c r="Y29" i="21"/>
  <c r="Z29" i="21"/>
  <c r="AA29" i="21"/>
  <c r="AB29" i="21"/>
  <c r="AC29" i="21"/>
  <c r="AD29" i="21"/>
  <c r="AE29" i="21"/>
  <c r="B30" i="21"/>
  <c r="C30" i="21"/>
  <c r="D30" i="21"/>
  <c r="E30" i="21"/>
  <c r="F30" i="21"/>
  <c r="G30" i="21"/>
  <c r="H30" i="21"/>
  <c r="I30" i="21"/>
  <c r="J30" i="21"/>
  <c r="K30" i="21"/>
  <c r="L30" i="21"/>
  <c r="M30" i="21"/>
  <c r="N30" i="21"/>
  <c r="O30" i="21"/>
  <c r="P30" i="21"/>
  <c r="Q30" i="21"/>
  <c r="R30" i="21"/>
  <c r="S30" i="21"/>
  <c r="T30" i="21"/>
  <c r="U30" i="21"/>
  <c r="V30" i="21"/>
  <c r="W30" i="21"/>
  <c r="X30" i="21"/>
  <c r="Y30" i="21"/>
  <c r="Z30" i="21"/>
  <c r="AA30" i="21"/>
  <c r="AB30" i="21"/>
  <c r="AC30" i="21"/>
  <c r="AD30" i="21"/>
  <c r="AE30" i="21"/>
  <c r="B31" i="21"/>
  <c r="C31" i="21"/>
  <c r="D31" i="21"/>
  <c r="E31" i="21"/>
  <c r="F31" i="21"/>
  <c r="G31" i="21"/>
  <c r="H31" i="21"/>
  <c r="I31" i="21"/>
  <c r="J31" i="21"/>
  <c r="K31" i="21"/>
  <c r="L31" i="21"/>
  <c r="M31" i="21"/>
  <c r="N31" i="21"/>
  <c r="O31" i="21"/>
  <c r="P31" i="21"/>
  <c r="Q31" i="21"/>
  <c r="R31" i="21"/>
  <c r="S31" i="21"/>
  <c r="T31" i="21"/>
  <c r="U31" i="21"/>
  <c r="V31" i="21"/>
  <c r="W31" i="21"/>
  <c r="X31" i="21"/>
  <c r="Y31" i="21"/>
  <c r="Z31" i="21"/>
  <c r="AA31" i="21"/>
  <c r="AB31" i="21"/>
  <c r="AC31" i="21"/>
  <c r="AD31" i="21"/>
  <c r="AE31" i="21"/>
  <c r="B32" i="21"/>
  <c r="C32" i="21"/>
  <c r="D32" i="21"/>
  <c r="E32" i="21"/>
  <c r="F32" i="21"/>
  <c r="G32" i="21"/>
  <c r="H32" i="21"/>
  <c r="I32" i="21"/>
  <c r="J32" i="21"/>
  <c r="K32" i="21"/>
  <c r="L32" i="21"/>
  <c r="M32" i="21"/>
  <c r="N32" i="21"/>
  <c r="O32" i="21"/>
  <c r="P32" i="21"/>
  <c r="Q32" i="21"/>
  <c r="R32" i="21"/>
  <c r="S32" i="21"/>
  <c r="T32" i="21"/>
  <c r="U32" i="21"/>
  <c r="V32" i="21"/>
  <c r="W32" i="21"/>
  <c r="X32" i="21"/>
  <c r="Y32" i="21"/>
  <c r="Z32" i="21"/>
  <c r="AA32" i="21"/>
  <c r="AB32" i="21"/>
  <c r="AC32" i="21"/>
  <c r="AD32" i="21"/>
  <c r="AE32" i="21"/>
  <c r="B33" i="21"/>
  <c r="C33" i="21"/>
  <c r="D33" i="21"/>
  <c r="E33" i="21"/>
  <c r="F33" i="21"/>
  <c r="G33" i="21"/>
  <c r="H33" i="21"/>
  <c r="I33" i="21"/>
  <c r="J33" i="21"/>
  <c r="K33" i="21"/>
  <c r="L33" i="21"/>
  <c r="M33" i="21"/>
  <c r="N33" i="21"/>
  <c r="O33" i="21"/>
  <c r="P33" i="21"/>
  <c r="Q33" i="21"/>
  <c r="R33" i="21"/>
  <c r="S33" i="21"/>
  <c r="T33" i="21"/>
  <c r="U33" i="21"/>
  <c r="V33" i="21"/>
  <c r="W33" i="21"/>
  <c r="X33" i="21"/>
  <c r="Y33" i="21"/>
  <c r="Z33" i="21"/>
  <c r="AA33" i="21"/>
  <c r="AB33" i="21"/>
  <c r="AC33" i="21"/>
  <c r="AD33" i="21"/>
  <c r="AE33" i="21"/>
  <c r="B34" i="21"/>
  <c r="C34" i="21"/>
  <c r="D34" i="21"/>
  <c r="E34" i="21"/>
  <c r="F34" i="21"/>
  <c r="G34" i="21"/>
  <c r="H34" i="21"/>
  <c r="I34" i="21"/>
  <c r="J34" i="21"/>
  <c r="K34" i="21"/>
  <c r="L34" i="21"/>
  <c r="M34" i="21"/>
  <c r="N34" i="21"/>
  <c r="O34" i="21"/>
  <c r="P34" i="21"/>
  <c r="Q34" i="21"/>
  <c r="R34" i="21"/>
  <c r="S34" i="21"/>
  <c r="T34" i="21"/>
  <c r="U34" i="21"/>
  <c r="V34" i="21"/>
  <c r="W34" i="21"/>
  <c r="X34" i="21"/>
  <c r="Y34" i="21"/>
  <c r="Z34" i="21"/>
  <c r="AA34" i="21"/>
  <c r="AB34" i="21"/>
  <c r="AC34" i="21"/>
  <c r="AD34" i="21"/>
  <c r="AE34" i="21"/>
  <c r="B35" i="21"/>
  <c r="C35" i="21"/>
  <c r="D35" i="21"/>
  <c r="E35" i="21"/>
  <c r="F35" i="21"/>
  <c r="G35" i="21"/>
  <c r="H35" i="21"/>
  <c r="I35" i="21"/>
  <c r="J35" i="21"/>
  <c r="K35" i="21"/>
  <c r="L35" i="21"/>
  <c r="M35" i="21"/>
  <c r="N35" i="21"/>
  <c r="O35" i="21"/>
  <c r="P35" i="21"/>
  <c r="Q35" i="21"/>
  <c r="R35" i="21"/>
  <c r="S35" i="21"/>
  <c r="T35" i="21"/>
  <c r="U35" i="21"/>
  <c r="V35" i="21"/>
  <c r="W35" i="21"/>
  <c r="X35" i="21"/>
  <c r="Y35" i="21"/>
  <c r="Z35" i="21"/>
  <c r="AA35" i="21"/>
  <c r="AB35" i="21"/>
  <c r="AC35" i="21"/>
  <c r="AD35" i="21"/>
  <c r="AE35" i="2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3"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alcChain>
</file>

<file path=xl/sharedStrings.xml><?xml version="1.0" encoding="utf-8"?>
<sst xmlns="http://schemas.openxmlformats.org/spreadsheetml/2006/main" count="1862" uniqueCount="620">
  <si>
    <t>EIXO ASSISTÊNCIA ESTUDANTIL</t>
  </si>
  <si>
    <t>A01</t>
  </si>
  <si>
    <t>Proporção de estudantes com benefícios diretos (com pagamento ao estudante)</t>
  </si>
  <si>
    <t>A02</t>
  </si>
  <si>
    <t>Proporção de estudantes com benefícios diretos com ingresso via cotas sociais</t>
  </si>
  <si>
    <t>A03</t>
  </si>
  <si>
    <t>Proporção de estudantes com benefícios indiretos (com acesso em prestação de serviços e/ou ações aos estudantes)</t>
  </si>
  <si>
    <t>A04</t>
  </si>
  <si>
    <t>Proporção de estudantes com benefícios indiretos com ingresso via cotas sociais</t>
  </si>
  <si>
    <t>A05</t>
  </si>
  <si>
    <t>Proporção no desempenho acadêmico de estudantes beneficiários da assistência estudantil</t>
  </si>
  <si>
    <t>A06</t>
  </si>
  <si>
    <t>Eventos, campanhas e ações psicoeducativas, pedagógicas, esportivas, culturais e de promoção de igualdades aos estudantes da UFU</t>
  </si>
  <si>
    <t>A07</t>
  </si>
  <si>
    <t>Proporção na ocupação da Moradia Estudantil</t>
  </si>
  <si>
    <t>A08</t>
  </si>
  <si>
    <t>Índice de retenção de estudantes beneficiários diretos da assistência estudantil</t>
  </si>
  <si>
    <t>A09</t>
  </si>
  <si>
    <t>Índice de evasão de estudantes beneficiários diretos da assistência estudantil</t>
  </si>
  <si>
    <t>A10</t>
  </si>
  <si>
    <t>Moradia Estudantil  - estudantes indígenas e quilombolas, com benefícios diretos, em vulnerabilidade socioeconômica, via Programa Bolsa  Permanência (PBP).</t>
  </si>
  <si>
    <t>A11</t>
  </si>
  <si>
    <t>Moradia Estudantil - estudantes com benefícios diretos em moradia, em vulnerabilidade socioeconômica, via PNAES</t>
  </si>
  <si>
    <t>A12</t>
  </si>
  <si>
    <t>Moradia Estudantil  - estudantes com benefícios diretos na modalidade de mobilidade (nacional e internacional), em vulnerabilidade socioeconômica, via PNAES</t>
  </si>
  <si>
    <t>A13</t>
  </si>
  <si>
    <t>Moradia Estudantil  - estudantes estrangeiros com benefícios diretos, em vulnerabilidade socioeconômica, via Programa Milton Santos</t>
  </si>
  <si>
    <t>A14</t>
  </si>
  <si>
    <t>Alimentação - estudantes  com benefícios diretos na modalidade de alimentação em vulnerabilidade socioeconômica, via PNAES</t>
  </si>
  <si>
    <t>A15</t>
  </si>
  <si>
    <t>Alimentação - Refeições fornecidas nos restaurantes universitários</t>
  </si>
  <si>
    <t>A16</t>
  </si>
  <si>
    <t>Transporte - estudantes com benefícios diretos e/ou indiretos na categoria de transporte (municipal e/ou intermunicipal) em vulnerabilidade socioeconômica, via PNAES</t>
  </si>
  <si>
    <t>A17</t>
  </si>
  <si>
    <t>Transporte - estudantes com benefícios diretos e indiretos para realização de viagens e deslocamentos para apoio e participação em eventos acadêmicos, científicos, esportivos e culturais</t>
  </si>
  <si>
    <t>A18</t>
  </si>
  <si>
    <t>Atenção à Saúde - estudantes com atendimentos e acolhimentos em saúde, em grupo e/ou individuais</t>
  </si>
  <si>
    <t>A19</t>
  </si>
  <si>
    <t>Atenção à Saúde - estudantes diretos e/ou indiretos na área de atenção à saúde: EPIs e outras ações</t>
  </si>
  <si>
    <t>A20</t>
  </si>
  <si>
    <t>Inclusão digital - estudantes com benefícios diretos e/ou indiretos na modalidade de inclusão digital em vulnerabilidade socioeconômica, via PNAES e/ou outras fontes</t>
  </si>
  <si>
    <t>A21</t>
  </si>
  <si>
    <t>Cultura - estudantes com benefícios diretos e/ou indiretos na modalidade de cultura em vulnerabilidade socioeconômica, via PNAES</t>
  </si>
  <si>
    <t>A22</t>
  </si>
  <si>
    <t xml:space="preserve">Esporte - estudantes com benefícios diretos e/ou indiretos nos projetos esportivos/lazer (treinamentos, competições, lazer, academias e outros projetos), via PNAES e/ou outras fontes </t>
  </si>
  <si>
    <t>A23</t>
  </si>
  <si>
    <t>Esporte - Número de atendimentos aos estudantes nos Centros Esportivos</t>
  </si>
  <si>
    <t>A24</t>
  </si>
  <si>
    <t>Creche - estudantes com benefícios diretos, na modalidade creche, em vulnerabilidade socioeconômica, via PNAES</t>
  </si>
  <si>
    <t>A25</t>
  </si>
  <si>
    <t>Apoio pedagógico - estudantes com atendimento no apoio pedagógico em grupo e individuais, incluindo a psicologia escolar/educacional e neuropsicologia</t>
  </si>
  <si>
    <t>A26</t>
  </si>
  <si>
    <t>Apoio pedagógico - estudantes com benefícios diretos e/ou diretos de material didático, incluindo o empréstimo de kits de instrumental odontológico, em vulnerabilidade socioeconômica</t>
  </si>
  <si>
    <t>A27</t>
  </si>
  <si>
    <t>Apoio pedagógico - estudantes assistidos em acompanhamento pedagógico e/ou acompanhamento multidisciplinar</t>
  </si>
  <si>
    <t>A28</t>
  </si>
  <si>
    <t>Acessibilidade - estudantes com beneficios diretos e/ou indiretos na modalidade de acessibilidade, em vulnerabilidade socioeconômica, via Programa Incluir e PNAES</t>
  </si>
  <si>
    <t>Descrição de meta</t>
  </si>
  <si>
    <t>Capacidade - execução</t>
  </si>
  <si>
    <t>ODS</t>
  </si>
  <si>
    <t>Outros planos</t>
  </si>
  <si>
    <t>Recurso orçamentário</t>
  </si>
  <si>
    <t>Elevar a</t>
  </si>
  <si>
    <t>Taxa de estudantes da graduação diplomados na duração padrão do curso</t>
  </si>
  <si>
    <t>Alta. Os recursos de infraestrutura, materiais, humanos e orçamentários atuais são suficientes para a execução integral da meta</t>
  </si>
  <si>
    <t>Objetivo 1</t>
  </si>
  <si>
    <t>ENDES - Estratégia Nacional de Desenvolvimento Econômico e Social</t>
  </si>
  <si>
    <t>Orçamentário</t>
  </si>
  <si>
    <t>Manter a</t>
  </si>
  <si>
    <t>Média. Os recursos de infraestrutura, materiais, humanos e orçamentários atuais são parcialmente suficientes para a execução da meta</t>
  </si>
  <si>
    <t>Objetivo 2</t>
  </si>
  <si>
    <t>PDTIC - Plano Diretor de Tecnologia da Informação e Comunicação</t>
  </si>
  <si>
    <t>Extraorçamentário</t>
  </si>
  <si>
    <t>Taxa de sucesso na graduação</t>
  </si>
  <si>
    <t>Baixa. Não há disponibilidade de recursos para a execução da meta</t>
  </si>
  <si>
    <t>Objetivo 3</t>
  </si>
  <si>
    <t>PNE - Plano Nacional de Educação</t>
  </si>
  <si>
    <t>Não se aplica</t>
  </si>
  <si>
    <t>Objetivo 4</t>
  </si>
  <si>
    <t>Plano de Logística Sustentável</t>
  </si>
  <si>
    <t>Diminuir o</t>
  </si>
  <si>
    <t>Índice de evasão nos cursos de graduação</t>
  </si>
  <si>
    <t>Objetivo 5</t>
  </si>
  <si>
    <t>Outro(s)</t>
  </si>
  <si>
    <t>Manter o</t>
  </si>
  <si>
    <t>Objetivo 6</t>
  </si>
  <si>
    <t>Índice de evasão de estudantes cotistas</t>
  </si>
  <si>
    <t>Objetivo 7</t>
  </si>
  <si>
    <t>Objetivo 8</t>
  </si>
  <si>
    <t>Índice de retenção na graduação</t>
  </si>
  <si>
    <t>Objetivo 9</t>
  </si>
  <si>
    <t>Objetivo 10</t>
  </si>
  <si>
    <t>Índice de retenção de estudantes cotistas</t>
  </si>
  <si>
    <t>Objetivo 11</t>
  </si>
  <si>
    <t>Objetivo 12</t>
  </si>
  <si>
    <t>Taxa de oferta de disciplinas na modalidade EaD na graduação presencial conforme previsto em legislação</t>
  </si>
  <si>
    <t>Objetivo 13</t>
  </si>
  <si>
    <t>Objetivo 14</t>
  </si>
  <si>
    <t>Taxa de desempenho acadêmico</t>
  </si>
  <si>
    <t>Objetivo 15</t>
  </si>
  <si>
    <t>Objetivo 16</t>
  </si>
  <si>
    <t>Diminuir a</t>
  </si>
  <si>
    <t>Taxa de vagas ociosas na graduação</t>
  </si>
  <si>
    <t>Objetivo 17</t>
  </si>
  <si>
    <t>Taxa de projetos pedagógicos revisados</t>
  </si>
  <si>
    <t>Taxa de mobilidade nacional nos cursos de graduação</t>
  </si>
  <si>
    <t>Elevar o</t>
  </si>
  <si>
    <t>Conceito ENADE médio</t>
  </si>
  <si>
    <t>Conceito CPC médio</t>
  </si>
  <si>
    <t>Taxa de estudantes de graduação participantes de programa de iniciação científica ou tecnológica</t>
  </si>
  <si>
    <t>Taxa de estudantes de graduação em regime presencial envolvidos em Extensão</t>
  </si>
  <si>
    <t>Taxa de egressos empregados em área de formação do curso de graduação</t>
  </si>
  <si>
    <t>Taxa de cursos de graduação com uma disciplina ou conteúdo e atividade curricular concernentes à Educação das Relações Étnico-raciais e Histórias e Culturas Afro-Brasileira, Africana e Indígena</t>
  </si>
  <si>
    <t>Taxa de cursos de graduação com disciplinas de empreendedorismo</t>
  </si>
  <si>
    <t>Taxa de cursos de graduação com disciplinas de sustentabilidade</t>
  </si>
  <si>
    <t>Elevar a taxa de cursos de graduação com conceito ENADE igual ou superior a 4</t>
  </si>
  <si>
    <t>Manter a taxa de cursos de graduação com conceito ENADE igual ou superior a 4</t>
  </si>
  <si>
    <t>Elevar a taxa de cursos de graduação com conceito CPC igual ou superior a 4</t>
  </si>
  <si>
    <t>Manter a taxa de cursos de graduação com conceito CPC igual ou superior a 4</t>
  </si>
  <si>
    <t>Elevar o Índice Geral de Cursos (IGC) contínuo</t>
  </si>
  <si>
    <t>Manter o Índice Geral de Cursos (IGC) contínuo</t>
  </si>
  <si>
    <t xml:space="preserve">Elevar o Índice médio do conceito de curso na dimensão organização didático-pedagógica
</t>
  </si>
  <si>
    <t xml:space="preserve">Manter o Índice médio do conceito de curso na dimensão organização didático-pedagógica
</t>
  </si>
  <si>
    <t>Elevar o número de Regulamentações por meio de resoluções da área acadêmica no âmbito da Pró-Reitoria de Graduação</t>
  </si>
  <si>
    <t>Manter o número de Regulamentações por meio de resoluções da área acadêmica no âmbito da Pró-Reitoria de Graduação</t>
  </si>
  <si>
    <t>Elevar o número de Regulamentações por meio de resoluções da área administrativa no âmbito da Pró-Reitoria de Graduação</t>
  </si>
  <si>
    <t>Manter o número de Regulamentações por meio de resoluções da área administrativa no âmbito da Pró-Reitoria de Graduação</t>
  </si>
  <si>
    <t>Elevar o número de Regulamentações por meio de portarias no âmbito da Pró-Reitoria de Graduação</t>
  </si>
  <si>
    <t>Manter o número de Regulamentações por meio de portarias no âmbito da Pró-Reitoria de Graduação</t>
  </si>
  <si>
    <t>Elevar a Taxa de Cursos de Graduação com Projetos pedagógicos reformulados para a inserção da Extensão como componente curricular</t>
  </si>
  <si>
    <t>Manter a Taxa de Cursos de Graduação com Projetos pedagógicos reformulados para a inserção da Extensão como componente curricular</t>
  </si>
  <si>
    <t>MENU</t>
  </si>
  <si>
    <t>&gt; INDICADOR INSTITUCIONAL - UFU</t>
  </si>
  <si>
    <t>ID</t>
  </si>
  <si>
    <t>Indicador</t>
  </si>
  <si>
    <t>Tipo
(Obrigatório/Opcional)</t>
  </si>
  <si>
    <t>Fórmula de cálculo</t>
  </si>
  <si>
    <t>Parâmetro</t>
  </si>
  <si>
    <t>Unidade responsável pela base de dados</t>
  </si>
  <si>
    <r>
      <rPr>
        <b/>
        <sz val="11"/>
        <color indexed="8"/>
        <rFont val="Calibri"/>
        <family val="2"/>
      </rPr>
      <t xml:space="preserve">Descrição da meta
</t>
    </r>
    <r>
      <rPr>
        <b/>
        <sz val="11"/>
        <color indexed="10"/>
        <rFont val="Arial"/>
        <family val="2"/>
        <charset val="1"/>
      </rPr>
      <t>(Selecione uma descrição)</t>
    </r>
  </si>
  <si>
    <t>Unidade de medida do indicador</t>
  </si>
  <si>
    <t>Valor
2019</t>
  </si>
  <si>
    <t>Planejado - 2022</t>
  </si>
  <si>
    <t>Planejado - 2023</t>
  </si>
  <si>
    <t>Planejado - 2024</t>
  </si>
  <si>
    <t>Planejado - 2025</t>
  </si>
  <si>
    <t>Planejado - 2026</t>
  </si>
  <si>
    <t>Planejado - 2027</t>
  </si>
  <si>
    <r>
      <rPr>
        <b/>
        <sz val="11"/>
        <color indexed="8"/>
        <rFont val="Calibri"/>
        <family val="2"/>
      </rPr>
      <t xml:space="preserve">AUTOAVALIAÇÃO
</t>
    </r>
    <r>
      <rPr>
        <b/>
        <sz val="11"/>
        <color indexed="10"/>
        <rFont val="Arial"/>
        <family val="2"/>
        <charset val="1"/>
      </rPr>
      <t>(Selecione a capacidade de execução da meta)</t>
    </r>
  </si>
  <si>
    <r>
      <rPr>
        <b/>
        <sz val="11"/>
        <color indexed="8"/>
        <rFont val="Calibri"/>
        <family val="2"/>
      </rPr>
      <t xml:space="preserve">Vinculação com ODS - Objetivos do Desenvolvimento Sustentável
</t>
    </r>
    <r>
      <rPr>
        <b/>
        <sz val="11"/>
        <color indexed="10"/>
        <rFont val="Arial"/>
        <family val="2"/>
        <charset val="1"/>
      </rPr>
      <t>(Consulte na aba "ODS" e selecione o principal objetivo vinculado)</t>
    </r>
  </si>
  <si>
    <r>
      <rPr>
        <b/>
        <sz val="11"/>
        <color indexed="8"/>
        <rFont val="Calibri"/>
        <family val="2"/>
      </rPr>
      <t xml:space="preserve">Outros (s) ODS
</t>
    </r>
    <r>
      <rPr>
        <b/>
        <sz val="11"/>
        <color indexed="10"/>
        <rFont val="Arial"/>
        <family val="2"/>
        <charset val="1"/>
      </rPr>
      <t>(Preencha com outros objetivos ODS relacionados)</t>
    </r>
  </si>
  <si>
    <t>Vinculação com a Lei Orçamentária Anual (LOA)</t>
  </si>
  <si>
    <r>
      <rPr>
        <b/>
        <sz val="11"/>
        <color indexed="8"/>
        <rFont val="Calibri"/>
        <family val="2"/>
      </rPr>
      <t xml:space="preserve">Outros planos atendidos pela meta
</t>
    </r>
    <r>
      <rPr>
        <b/>
        <sz val="11"/>
        <color indexed="10"/>
        <rFont val="Arial"/>
        <family val="2"/>
        <charset val="1"/>
      </rPr>
      <t>(Selecione)</t>
    </r>
  </si>
  <si>
    <t>Outro(s) plano(s)</t>
  </si>
  <si>
    <t>Unidade responsável pelo acompanhamento e execução da meta</t>
  </si>
  <si>
    <t>Diretriz estratégica</t>
  </si>
  <si>
    <t>Obrigatório</t>
  </si>
  <si>
    <t>Quanto menor, melhor
* Manter em índices adequados</t>
  </si>
  <si>
    <t>DIRAC</t>
  </si>
  <si>
    <t>Percentual (%)</t>
  </si>
  <si>
    <t xml:space="preserve"> 20RK - Funcionamento de Instituições Federais de Ensino Superior</t>
  </si>
  <si>
    <t>PROGRAD</t>
  </si>
  <si>
    <t>Diretriz 1 - Promover ações para fortalecer a gestão dos processos de ensino-aprendizagem, possibilitando a ampliação qualificada do número de egressos em todos os níveis de ensino.</t>
  </si>
  <si>
    <t>&gt; INFORMAÇÕES RECEBIDAS</t>
  </si>
  <si>
    <r>
      <rPr>
        <sz val="11"/>
        <color indexed="8"/>
        <rFont val="Calibri, Arial"/>
      </rPr>
      <t xml:space="preserve">Índice de retenção na graduação
</t>
    </r>
    <r>
      <rPr>
        <sz val="11"/>
        <color indexed="10"/>
        <rFont val="Arial"/>
        <family val="2"/>
        <charset val="1"/>
      </rPr>
      <t>(preencher com o indicador consolidado POR UNIDADE, não preencher com valores de cursos específicos)</t>
    </r>
  </si>
  <si>
    <t>4b.  Manter o índice de retenção na graduação</t>
  </si>
  <si>
    <t>ODS 16. Paz, justiça e instituições eficazes - Promover sociedades pacíficas e inclusivas par ao desenvolvimento sustentável, proporcionar o acesso à justiça para todos e construir instituições eficazes, responsáveis e inclusivas em todos os níveis</t>
  </si>
  <si>
    <t>Estratégia Nacional de Desenvolvimento Econômico e Social (Endes)</t>
  </si>
  <si>
    <t>FACED</t>
  </si>
  <si>
    <r>
      <rPr>
        <sz val="11"/>
        <color indexed="8"/>
        <rFont val="Calibri"/>
        <family val="2"/>
      </rPr>
      <t xml:space="preserve">Índice de retenção na graduação
</t>
    </r>
    <r>
      <rPr>
        <sz val="11"/>
        <color indexed="10"/>
        <rFont val="Arial"/>
        <family val="2"/>
        <charset val="1"/>
      </rPr>
      <t>(preencher com o indicador consolidado POR UNIDADE, não preencher com valores de cursos específicos)</t>
    </r>
  </si>
  <si>
    <t xml:space="preserve">4a. Diminuir o índice de retenção na graduação
</t>
  </si>
  <si>
    <t>ODS 8, ODS 9, ODS 16</t>
  </si>
  <si>
    <t>ENDES</t>
  </si>
  <si>
    <t>FACES</t>
  </si>
  <si>
    <t>FACIC</t>
  </si>
  <si>
    <t>FACOM</t>
  </si>
  <si>
    <t>4a. Diminuir o índice de retenção na graduação</t>
  </si>
  <si>
    <t>20RK - Funcionamento de Instituições Federais de Ensino Superior</t>
  </si>
  <si>
    <t>FADIR</t>
  </si>
  <si>
    <t>86,15</t>
  </si>
  <si>
    <t>FAGEN</t>
  </si>
  <si>
    <t>FAMAT</t>
  </si>
  <si>
    <r>
      <rPr>
        <sz val="11"/>
        <color indexed="8"/>
        <rFont val="Calibri"/>
        <family val="2"/>
      </rPr>
      <t xml:space="preserve">Índice de retenção na graduação </t>
    </r>
    <r>
      <rPr>
        <sz val="11"/>
        <color indexed="10"/>
        <rFont val="Arial"/>
        <family val="2"/>
        <charset val="1"/>
      </rPr>
      <t>(preencher com o indicador consolidado POR UNIDADE, não preencher com valores de cursos específicos)</t>
    </r>
  </si>
  <si>
    <t>FAMED</t>
  </si>
  <si>
    <t>FAUED</t>
  </si>
  <si>
    <t>FECIV</t>
  </si>
  <si>
    <t>78%%</t>
  </si>
  <si>
    <t>Objetivos 1, 8, 9, 10</t>
  </si>
  <si>
    <t>FEELT</t>
  </si>
  <si>
    <t>FEMEC</t>
  </si>
  <si>
    <t>FEQUI</t>
  </si>
  <si>
    <t>FOUFU</t>
  </si>
  <si>
    <t>IARTE</t>
  </si>
  <si>
    <t>Diretriz 4 - Promover o acesso, a permanência e a conclusão de curso, por meio do fortalecimento da assistência estudantil, voltada para a inclusão social, a produção de conhecimentos, a formação ampliada e a melhoria do desempenho acadêmico e da qualidade de vida</t>
  </si>
  <si>
    <t>ICBIM</t>
  </si>
  <si>
    <t>ICHPO</t>
  </si>
  <si>
    <t>Objetivo 2 Objetivo 12 Objetivo 15 Objetivo 13</t>
  </si>
  <si>
    <t>ENDES 2020-2031</t>
  </si>
  <si>
    <t>ICIAG</t>
  </si>
  <si>
    <t>IERI</t>
  </si>
  <si>
    <t>IFILO</t>
  </si>
  <si>
    <t>10, 17</t>
  </si>
  <si>
    <t>IGUFU</t>
  </si>
  <si>
    <t>ILEEL</t>
  </si>
  <si>
    <t>ODS 5 - Igualdade de gênero</t>
  </si>
  <si>
    <t>Nenhum</t>
  </si>
  <si>
    <t>INBIO</t>
  </si>
  <si>
    <t>INCIS</t>
  </si>
  <si>
    <t>INFIS</t>
  </si>
  <si>
    <t>INHIS</t>
  </si>
  <si>
    <t>IPUFU</t>
  </si>
  <si>
    <t>Outros</t>
  </si>
  <si>
    <t>IQUFU</t>
  </si>
  <si>
    <t>FAEFI</t>
  </si>
  <si>
    <t>FAMEV</t>
  </si>
  <si>
    <t>IBTEC</t>
  </si>
  <si>
    <t>Objetivo 8 e 10</t>
  </si>
  <si>
    <t>ICENP</t>
  </si>
  <si>
    <t>9 -</t>
  </si>
  <si>
    <t>Taxa de estudantes com benefícios diretos (com pagamento ao estudante)</t>
  </si>
  <si>
    <t>Taxa de estudantes com benefícios indiretos (prestação de serviços aos estudantes)</t>
  </si>
  <si>
    <t>Taxa de estudantes com benefícios diretos com ingresso via cotas sociais</t>
  </si>
  <si>
    <t>Elevar o número de</t>
  </si>
  <si>
    <t>Estudantes com benefícios indiretos (alimentação, moradia, creche, etc)</t>
  </si>
  <si>
    <t>Manter o número de</t>
  </si>
  <si>
    <t>Taxa de estudantes com benefícios indiretos com ingresso via cotas sociais</t>
  </si>
  <si>
    <t>Moradia Estudantil  - Estudantes indigenas e quilombolas, com beneficios diretos, em vulnerabilidade socioeconômica, via Programa Bolsa  Permanência (PBP).</t>
  </si>
  <si>
    <t>Taxa de estudantes com benefícios diretos e indiretos com ingresso via cotas sociais</t>
  </si>
  <si>
    <t>Moradia Estudantil - Estudantes  com beneficios diretos em moradia, em vulnerabilidade socioeconômica, via PNAES</t>
  </si>
  <si>
    <t>Moradia Estudantil  - Estudantes com beneficios diretos na modalidade de mobilidade (nacional e internacional), em vulnerabilidade socioeconômica, via PNAES.</t>
  </si>
  <si>
    <t>Refeições fornecidas nos restaurantes universitários</t>
  </si>
  <si>
    <t>Moradia Estudantil  - Estudantes estrangeiros com beneficios diretos, em vulnerabilidade socioeconômica, via Programa Milton Santos.</t>
  </si>
  <si>
    <t>Alimentação - Estudantes  com beneficios diretos na modalidade de alimentação em vulnerabilidade socioeconômica, via PNAES.</t>
  </si>
  <si>
    <t>Transporte - Estudantes com beneficios diretos e indiretos para realização de viagens e deslocamentos para apoio e participação em eventos acadêmicos, científicos, esportivos e culturais</t>
  </si>
  <si>
    <t>Transporte- Estudantes  com beneficios diretos na categoria de transporte (municipal e/ou intermunicipal) em vulnerabilidade socioeconômica, via PNAES.</t>
  </si>
  <si>
    <t>Taxa de ocupação da Moradia Estudantil</t>
  </si>
  <si>
    <t xml:space="preserve"> Atenção à Sáude - Estudantes com atendimentos e acolhimentos em saúde, em grupo e/ou individuais.</t>
  </si>
  <si>
    <t>Inclusão digital - Estudantes  com beneficios diretos na modalidade de inclusão digital em vulnerabilidade socioeconômica, via PNAES.</t>
  </si>
  <si>
    <t xml:space="preserve"> Estudantes indigenas e quilombolas, com beneficios diretos de moradia estudantil, em vulnerabilidade socioeconômica, via Programa Bolsa  Permanência (PBP).</t>
  </si>
  <si>
    <t>Cultura - Estudantes  com beneficios diretos e/ou indiretos na modalidade de cultura em vulnerabilidade socioeconômica, via PNAES.</t>
  </si>
  <si>
    <t xml:space="preserve"> Esporte - Número de atendimentos aos estudantes nos Centros Esportivos</t>
  </si>
  <si>
    <t xml:space="preserve"> Estudantes  com beneficios diretos de moradia, em vulnerabilidade socioeconômica, via PNAES</t>
  </si>
  <si>
    <t>Esporte - Estudantes com beneficios diretos e/ou indiretos nos projetos esportivos/lazer (treinamentos, competições, lazer, academias e outros projetos), via PNAES.</t>
  </si>
  <si>
    <t>Creche - Estudantes  com beneficios diretos, na modalidade creche, em vulnerabilidade socioeconômica, via PNAES</t>
  </si>
  <si>
    <t xml:space="preserve"> Estudantes com beneficios diretos de moradia estudantil na modalidade de mobilidade (nacional e internacional), em vulnerabilidade socioeconômica, via PNAES.</t>
  </si>
  <si>
    <t>Estudantes assistidos em acompanhamento pedagógico e multidisciplinar</t>
  </si>
  <si>
    <t>Apoio pedagógico - Estudantes com atendimento no apoio pedagógico em grupo e individuais, incluindo a psicologia escolar/educacional e neuropsicologia.</t>
  </si>
  <si>
    <t xml:space="preserve"> Estudantes estrangeiros com beneficios diretos de moradia estudantil, em vulnerabilidade socioeconômica, via Programa Milton Santos.</t>
  </si>
  <si>
    <t>Apoio pedagógico - Estudantes com empréstimo de kits de instrumental odontológico, em vulnerabilidade sócioeconomica.</t>
  </si>
  <si>
    <t xml:space="preserve"> Estudantes estrangeiros com beneficios diretos de moradia estudantil em vulnerabilidade socioeconômica, via Programa Milton Santos.</t>
  </si>
  <si>
    <t>Acessibilidade - Estudantes com beneficios diretos na modalidade de acessibilidade, em vulnerabilidade socioeconômica, via Programa Incluir e PNAES.</t>
  </si>
  <si>
    <t xml:space="preserve"> Estudantes  com beneficios diretos na modalidade de alimentação em vulnerabilidade socioeconômica, via PNAES.</t>
  </si>
  <si>
    <t xml:space="preserve"> Estudantes com beneficios diretos e indiretos para realização de viagens e deslocamentos para apoio e participação em eventos acadêmicos, científicos, esportivos e culturais</t>
  </si>
  <si>
    <t xml:space="preserve"> Estudantes  com beneficios diretos na categoria de transporte (municipal e/ou intermunicipal) em vulnerabilidade socioeconômica, via PNAES.</t>
  </si>
  <si>
    <t xml:space="preserve"> Estudantes com atendimentos e acolhimentos em saúde, em grupo e/ou individuais.</t>
  </si>
  <si>
    <t xml:space="preserve"> Estudantes  com beneficios diretos na modalidade de inclusão digital em vulnerabilidade socioeconômica, via PNAES.</t>
  </si>
  <si>
    <t xml:space="preserve"> Estudantes  com beneficios diretos e/ou indiretos na modalidade de cultura em vulnerabilidade socioeconômica, via PNAES.</t>
  </si>
  <si>
    <t xml:space="preserve"> atendimentos aos estudantes nos Centros Esportivos</t>
  </si>
  <si>
    <t xml:space="preserve"> Estudantes com beneficios diretos e/ou indiretos nos projetos esportivos/lazer (treinamentos, competições, lazer, academias e outros projetos), via PNAES.</t>
  </si>
  <si>
    <t xml:space="preserve"> Estudantes  com beneficios diretos, na modalidade creche, em vulnerabilidade socioeconômica, via PNAES</t>
  </si>
  <si>
    <t xml:space="preserve"> Estudantes com atendimento no apoio pedagógico em grupo e individuais, incluindo a psicologia escolar/educacional e neuropsicologia.</t>
  </si>
  <si>
    <t xml:space="preserve"> Estudantes com empréstimo de kits de instrumental odontológico, em vulnerabilidade sócioeconomica.</t>
  </si>
  <si>
    <t xml:space="preserve"> Estudantes com beneficios diretos na modalidade de acessibilidade, em vulnerabilidade socioeconômica, via Programa Incluir e PNAES.</t>
  </si>
  <si>
    <t>Estudantes com beneficios diretos na modalidade de acessibilidade, em vulnerabilidade socioeconômica, via Programa Incluir e PNAES.</t>
  </si>
  <si>
    <t>Taxa de desempenho acadêmico de estudantes beneficiários da assistência estudantil</t>
  </si>
  <si>
    <t>Regulamentações por meio de resoluções da área acadêmica no âmbito da assistência estudantil</t>
  </si>
  <si>
    <t>Regulamentações por meio de resoluções da área administrativa no âmbito da assistência estudantil</t>
  </si>
  <si>
    <t>Regulamentações por meio de portarias no âmbito da assistência estudantil</t>
  </si>
  <si>
    <t>Taxa de atendimento de ingressantes com deficiência - Monitoria</t>
  </si>
  <si>
    <t>Taxa de atendimento de ingressantes com deficiência - Intérpretes de Libras.</t>
  </si>
  <si>
    <t>Taxa de atendimento de ingressantes com deficiência - Bolsa Acessibilidade.</t>
  </si>
  <si>
    <r>
      <t xml:space="preserve">1. Consulte as informações do indicador/meta;
2. Preencha o valor "Realizado - 2025" considerando a coluna "período de apuração dos dados";
3. Caso a meta não tenha sido cumprida, selecionar a principal justificativa na lista (campo obrigatório);
4. Aponte uma breve descrição da justificativa apresentada (campo obrigatório);
5. Aponte as ações corretivas planejadas para o próximo exercício;
6. Para metas com resultado superior ao planejado, inclua as boas práticas adotadas pelo eixo temático.
7. Finalizado o preenchimento, faça </t>
    </r>
    <r>
      <rPr>
        <i/>
        <sz val="11"/>
        <color rgb="FF000000"/>
        <rFont val="Arial"/>
        <family val="2"/>
      </rPr>
      <t>upload</t>
    </r>
    <r>
      <rPr>
        <sz val="11"/>
        <color rgb="FF000000"/>
        <rFont val="Arial"/>
        <family val="2"/>
      </rPr>
      <t xml:space="preserve"> da planilha na pasta denominada "planilha preenchida", disponível no OneDrive.</t>
    </r>
    <r>
      <rPr>
        <sz val="11"/>
        <color indexed="8"/>
        <rFont val="Arial"/>
        <family val="2"/>
      </rPr>
      <t xml:space="preserve">
</t>
    </r>
    <r>
      <rPr>
        <sz val="11"/>
        <color rgb="FFFF0000"/>
        <rFont val="Arial"/>
        <family val="2"/>
      </rPr>
      <t>Não é necessário informar o valor realizado para as metas sem valor planejado para o período.</t>
    </r>
  </si>
  <si>
    <t>Descrição da meta</t>
  </si>
  <si>
    <t>Unidade de medida</t>
  </si>
  <si>
    <t>Realizado - 2022</t>
  </si>
  <si>
    <t>Período de apuração dos dados</t>
  </si>
  <si>
    <r>
      <t xml:space="preserve">Principal justificativa para metas NÃO ALCANÇADAS
 </t>
    </r>
    <r>
      <rPr>
        <b/>
        <sz val="10"/>
        <color rgb="FFFF0000"/>
        <rFont val="Arial"/>
        <family val="2"/>
      </rPr>
      <t>(campo obrigatório para metas não alcançadas)</t>
    </r>
    <r>
      <rPr>
        <b/>
        <sz val="10"/>
        <color indexed="8"/>
        <rFont val="Arial"/>
        <family val="2"/>
      </rPr>
      <t xml:space="preserve">
</t>
    </r>
  </si>
  <si>
    <r>
      <t xml:space="preserve">Breve descrição da justificativa
</t>
    </r>
    <r>
      <rPr>
        <b/>
        <sz val="10"/>
        <color rgb="FFFF0000"/>
        <rFont val="Arial"/>
        <family val="2"/>
      </rPr>
      <t>(campo obrigatório para metas não alcançadas
 - máximo de 350 caracteres)</t>
    </r>
    <r>
      <rPr>
        <b/>
        <sz val="10"/>
        <color indexed="8"/>
        <rFont val="Arial"/>
        <family val="2"/>
      </rPr>
      <t xml:space="preserve">
</t>
    </r>
  </si>
  <si>
    <r>
      <t xml:space="preserve">Ações corretivas
</t>
    </r>
    <r>
      <rPr>
        <b/>
        <sz val="10"/>
        <color rgb="FFFF0000"/>
        <rFont val="Arial"/>
        <family val="2"/>
      </rPr>
      <t>(máximo de 350 caracteres)</t>
    </r>
    <r>
      <rPr>
        <b/>
        <sz val="10"/>
        <color indexed="8"/>
        <rFont val="Arial"/>
        <family val="2"/>
      </rPr>
      <t xml:space="preserve">
</t>
    </r>
  </si>
  <si>
    <r>
      <t xml:space="preserve">Boas práticas
</t>
    </r>
    <r>
      <rPr>
        <b/>
        <sz val="10"/>
        <color rgb="FFFF0000"/>
        <rFont val="Arial"/>
        <family val="2"/>
      </rPr>
      <t>(máximo de 350 caracteres)</t>
    </r>
    <r>
      <rPr>
        <b/>
        <sz val="10"/>
        <color indexed="8"/>
        <rFont val="Arial"/>
        <family val="2"/>
      </rPr>
      <t xml:space="preserve">
</t>
    </r>
  </si>
  <si>
    <t>Realizado - 2023</t>
  </si>
  <si>
    <t>Realizado - 2024</t>
  </si>
  <si>
    <t>Realizado - 2025</t>
  </si>
  <si>
    <t>Realizado - 2026</t>
  </si>
  <si>
    <t>Realizado - 2027</t>
  </si>
  <si>
    <t>Fonte de recursos orçamentários</t>
  </si>
  <si>
    <t>Autoavaliação</t>
  </si>
  <si>
    <t>Vinculação com ODS - Objetivos do Desenvolvimento Sustentável</t>
  </si>
  <si>
    <t>Unidade responsável</t>
  </si>
  <si>
    <t>(Soma do número de estudantes atendidos na modalidade de benefícios diretos (moradia, alimentação, transporte, creche, acessibilidade, inclusão digital, permanência e promisaes/quantidade de estudantes matriculados no ano) x 100</t>
  </si>
  <si>
    <t>Manter a proporção de estudantes com benefícios diretos (com pagamento ao estudante)</t>
  </si>
  <si>
    <t>Novembro/2021 - Outubro/2022</t>
  </si>
  <si>
    <t>O aumento de 1,52% do executado em relação ao realizado deve-se a característica das ações realizadas nesse reínico das atividades presenciais na universidade e do perfil dos estudantes após um período de grave crise pandêmica.</t>
  </si>
  <si>
    <t>A ASAES seguirá com esforço concentrado para o cumprimento dessa métricas mas sabendo que leve oscilação da métrica é possível devido as alterações do perfil do aluno ingressante na universidade.</t>
  </si>
  <si>
    <t>As melhores práticas de aplicação de editais para seleção de alunos assistidos continua em aprimoramento na PROAE, com aperfeiçoamento do auxílio na solicitação dos diversos editais para seleção de estudantes assistidos e sua periodicidade.</t>
  </si>
  <si>
    <t>Novembro/2022 - Outubro 2023</t>
  </si>
  <si>
    <t>Efeitos da pandemia de Covid-19</t>
  </si>
  <si>
    <t>O ambiente pós-pandemia levou a um quadro de retração econômica no país. Isso somado ao efeito da pandemia afetou o ingresso de estudantes no ensino superior. Nesse aspecto, a redução foi intensa em segmentos de menor poder aquisitivo.</t>
  </si>
  <si>
    <t>Com a superação da dificuldades da pandemia, a normalidade do ingresso no ensino superior deve ser reestabelecida, e o perfil do ingressante deve voltar a aproximadamente o mesmo perfil pré-pandemia. Isso é consistente com a manutenção do esforço para assistir o ingressante. Assim, um planejamento eficiente do calendário acadêmico e nos editais para as diversas modalidades de assistência estudantil tende a regularizar essa métrica.</t>
  </si>
  <si>
    <t>O planejamento do calendário acadêmico e no editais para as diversas modalidades de assistência estudantil será mantido e observará as frequentes alterações do calendário acadêmico. Entretanto, mesmo com esse cuidado, pode-se ter pequenos afastamentos da média planejada com ainda um tempo de regularização pós-pandemia e o perfil do estudante ingressante e dos já matriculados.</t>
  </si>
  <si>
    <t>Novembro/2023 - Outubro 2024</t>
  </si>
  <si>
    <t>Recursos humanos</t>
  </si>
  <si>
    <t>O péríodo de greve a perda de 3 servidores da equipe afetaram a quantidade de atendimentos que puderam ser realizados</t>
  </si>
  <si>
    <t>Buscar manter os atendimentos coletivos que tem sido efetivos e superado as metas propostas, compensando o número reduzido de atendimentos individuais pela equipe. Implementar a licitação para contratação de serviços de neuropsicologia já que não há profissional especializado nessa área na DIPAE.</t>
  </si>
  <si>
    <t>Manter o número de atividades que mobilizam de forma coletiva os estudantes, uma vez que o número de servidores da divisão foi reduzido em 33% decorrente de aposentadoria, vacancia e remoção de 3 pedagogos o que limitará no próximo período (2024) o cumprimento das metas, especialmente, dos atendimentos individuais, uma vez que ainda não há previsão de concursos, conforme processo SEI no. 23117.074599/2023-19.</t>
  </si>
  <si>
    <t>Novembro/2024 - Outubro 2025</t>
  </si>
  <si>
    <t>Recursos orçamentários</t>
  </si>
  <si>
    <t>Meta não atingida por restrição orçamentária e aumento do valor unitário dos auxílios (mantém/eleva a execução financeira, mas limita ampliar o nº de estudantes atendidos), além de redução da demanda por auxílio-transporte devido à Tarifa Zero, reduzindo a proporção de beneficiários diretos em 2025.</t>
  </si>
  <si>
    <t>O valor deve ser adequado às demandas</t>
  </si>
  <si>
    <t>4002 - Assistência ao discente de Ensino Superior</t>
  </si>
  <si>
    <t>Objetivo 4 e 10</t>
  </si>
  <si>
    <t>PROAE</t>
  </si>
  <si>
    <t>(Soma do número de estudantes atendidos na modalidade de benefícios diretos com ingresso via cotas/quantidade de estudantes  atendidos na modalidade de benefícios diretos) x 100</t>
  </si>
  <si>
    <t>Manter a proporção de estudantes com benefícios diretos com ingresso via cotas sociais</t>
  </si>
  <si>
    <t>A elevação de 9,72% de cotistas sociais no público assistido na universidade, relaciona-se provavelmente à variabilidade no perfil do aluno ingressante na universidade, podendo ser correlacionado com toda sociedade brasileira pós-pandêmica.</t>
  </si>
  <si>
    <t>A ASAES seguirá com esforço concentrado para o aperfeiçoemanto dos seus processos mas consciente que leve oscilação dessa métrica é possível devido as alterações do perfil do aluno ingressante na universidade, em especial em uma conjuntura com empobrecimento da população.</t>
  </si>
  <si>
    <t>O efeito da pandemia levou a uma redução no ingresso nas universidades com a alteração no perfil do ingressante. Assim, houve alteração no percentual de ingressantes via cotas socias, demandando um aumento na concessão de beneficios para o referido público, gerando um variação na métrica planejada.</t>
  </si>
  <si>
    <t>Como o perfil do ingressante sofreu alteração importante desde a pandemia, também houve variação na proporcionalidade de ingressantes via cotas sociais. Os vetores da assistência estudantil contemplam essas oscilações, porém isso leva a alterações de algumas métricas totalizadas para toda a população de ingressantes, assim como estudantes já matriculados que agora buscam apoio e auxílios na Assistência Estudantil, devido as alterações nas condições socioeconômicas familiar.</t>
  </si>
  <si>
    <t>Continuar apoiando o convênio com a FOUFU, fortalecendo a parceria no fornecimento de materiais didáticos aos alunos em situação vulnerável sócioeconômica.</t>
  </si>
  <si>
    <t>Melhora do direcionamento/alcance aos estudantes de cotas sociais, elevando o indicador para 70,95%, acima da meta planejada.</t>
  </si>
  <si>
    <t>(Soma do número de estudantes atendidos por benefícios indiretos (moradia/residência estudantil, transporte/recarga de passe, atendimento saúde, apoio pedagógico, esporte/adesão, PIAC - projetos culturais a estudantes, alimentação (RU), acessibilidade, instrumental odontológico)/quantidade de estudantes matriculados no ano) x 100</t>
  </si>
  <si>
    <t>Manter a proporção de estudantes com benefícios indiretos (prestação de serviços aos estudantes)</t>
  </si>
  <si>
    <t>A elevação de 16,36% na proporção de benefícios indiretos para estudantes na universidade, relaciona-se à uma maior procura dos estudantes para atividades culturais e esportivas, de assistência nas sua várias formas (pedagógica, saúde mental etc) e de alimentação nessa transição pós-pandêmica.</t>
  </si>
  <si>
    <t>A ASAES seguirá com esforço concentrado para o aperfeiçoemanto dos seus processos e oferecimento de assistência, variação dessa magnitude ultrapassa a variabilidade esperada para a métrica e indica que uma conjunção entre o perfil do ingressante na universidade e as ações de acolhimento construídas podem ser os vetores mais impactantes nessa elevação.</t>
  </si>
  <si>
    <t>As melhores práticas de realixação de atividades variadas na UFU continuam em aprimoramento na PROAE e a conslidação de um calendário anual de eventos que contempla cada mês do ano com variadas ações (saúde mental, respeito, agita UFU etc).</t>
  </si>
  <si>
    <t xml:space="preserve">Com o quadro de retração econômica,  as ações e atividades, assim como a utilização dos equipamentos coletivos, com função social, como Moradia Estudantil, Restaurante Universitários, Centros Esportivos, assim como os atendimentos nas áreas da psicologia, serviço social, esporte/lazer, apoio pedagógico, entre outros foram demandados, sendo essenciais para a viabilização da permanência do estudante na instituição. </t>
  </si>
  <si>
    <t>Os pilares de assistência possuem vetores que viabilizam a permanência do estudante com vulnerabilidade socio-econômica. A demanda por beneficios indiretos como Restaurantes Universitários, Moradia estudantil entre outros, cresce nos momentos de retração econômica do país influenciando nas condições de permanência dos (das)  estudantes na Universidade. A métrica tende a aumentar com a implementação do RU Patos de Minas e aumento do RU Glória, assim como a implementação da Diesu no Campus Pontal e na Disau no Campus Glória.</t>
  </si>
  <si>
    <t>Melhora do direcionamento/alcance dos estudantes assistidos, elevando o indicador para 76,2%, acima da meta planejada.</t>
  </si>
  <si>
    <t>(Soma do número de estudantes atendidos na modalidade de benefícios indiretos com ingresso via cotas/quantidade de estudantes atendidos na modalidade de benefícios indiretos) x 100</t>
  </si>
  <si>
    <t>Manter a proporção de estudantes com benefícios indiretos com ingresso via cotas sociais</t>
  </si>
  <si>
    <t>A redução em 8,7% nessa métrica indica a elevação da procura pela assistência com benefício indireto pela camada de estudantes não oriundos das cotas socias.</t>
  </si>
  <si>
    <t>A ASAES seguirá com esforços para a integração da comunidade assistida, aprimorando as suas ações e planos.</t>
  </si>
  <si>
    <t>A compreensão desse fenômenos em um período pós grave situação pandêmica ainda necessita de avaliações complementares para definição de outras práticas aperfeicoadoras.</t>
  </si>
  <si>
    <t>A cobertura por auxílios diretos elevou-se para os estudantes ingressantes via cotas sociais, ao tempo que reduziu para o acesso aos beneficios indiretos. Essa métrica entretanto é função da população de atendidos de forma indireta, e isso indica que a procura por equipamentos coletivos ou mesmo ações/serviços de assistência estudantil. Diversas justificativas podem ser verificadas, pois em parte essa parcela dos estudantes acabam realizando a alimentação em sua residência e não individualmente, para que possam distribuir ao longo do mês o recurso recebido ou mesmo tem dificuldades de acesso (transporte) na instituição para participação em atividades fora do horário letivo, entre outros.</t>
  </si>
  <si>
    <t>Os pilares de assistência possuem vetores que buscam viabilizar a permanência do estudante com vulnerabilidade socio-econômica. Assim, ao percentual de assistidos cotistas com auxílios diretos e indiretos são de certa maneira complementares.  O fato de que o atendimento indireto está crescendo mais velozmente entre os estudantes pode indicar agravamento da  retração econômica do país.</t>
  </si>
  <si>
    <t>O planejamento do calendário acadêmico e no editais para as diversas modalidades de assistência estudantil será mantido e observará as frequentes alterações do calendário acadêmico. Entretanto, mesmo com esse cuidado, a depender do perfil do estudante ingressante e dos já matriculados.</t>
  </si>
  <si>
    <t>Monitorar mensalmente os estudantes atendidos por cotas sociais nas ações indiretas; realizar busca e comunicação segmentada para ampliar adesão; quando houver limite de vagas/insumos, priorizar cotistas; fortalecer o convite de eventos a cotistas elegíveis.</t>
  </si>
  <si>
    <t>Comunicação focada nos cotistas, com mensagens simples e canais múltiplos.</t>
  </si>
  <si>
    <t>(total de estudantes matriculados beneficiários com CRA maior ou igual a 60 /total geral de estudantes beneficiários matriculados) x 100</t>
  </si>
  <si>
    <t>Manter a proporção no desempenho acadêmico  de estudantes beneficiários da assistência estudantil</t>
  </si>
  <si>
    <t>Metas superadas, o percentual realizado em 2022 pode estar superestimado em função da adoção da resolução CONGRAD que durante os semestres 2020/1-2, 2021/1-2 estabeleceu que as reprovações, trancamentos e abandonos nas disciplinas fossem registrados enquanto "Sem Aproveitamento".</t>
  </si>
  <si>
    <t>Aperfeiçoar o acompanhamento e o monitoramento dos estudantes assistidos.</t>
  </si>
  <si>
    <t>Adoção de novo fluxo de acompanhamento junto a equipe DIPAE.</t>
  </si>
  <si>
    <t>A piora do percentual da taxa de alunos com CRA superior a 60 deve-se a normalização do sistema de avaliação com a suspensão da situação "Sem Aproveitamento" no histórico dos estudantes. Dessa maneira, acreditamos que essa taxa deva aumentar progressivamente, atingindo a meta de 73%.</t>
  </si>
  <si>
    <t>Promoção de oficinas de apoio pedagógico, contribuindo para se minimizar o risco acadêmico e se estimulando gradativamente, os alunos assistidos pela PROAE há mais tempo a concluírem seus cursos de graduação, após o represamento desse discentes no contexto da pandemia de Covid-19.</t>
  </si>
  <si>
    <t>Oficinas, palestras, atendimentos pedagógicos das demandas espontâneas e provocadas, entre outros.</t>
  </si>
  <si>
    <t>Novembro/2023 - Outubro/2024</t>
  </si>
  <si>
    <t xml:space="preserve">Realização do processo seletivo para contratação de pedagogos para os campi fora de sede, a licitação da equipe especializada não foi realizada devido à ausência de recursos humanos e a realização da greve dos TAE’s teve impacto negativo nos atendimentos individuais/grupo e nas ações coletivas, por exemplo, no calendário temático. </t>
  </si>
  <si>
    <t>Planejamento de ações estratégicas relacionadas ao público da assistência estudantil (como ações coletivas e individuais),  ampliação da divulgação das ações e capacitação da equipe. Necessidade de reposição do quadro de pessoal da DIPAE em 2026 e ampliação do número de servidores.</t>
  </si>
  <si>
    <t>Acompanhamento dos estudantes assistidos em risco acadêmico e nomeação de  pedagogos em 2025 e  monitoramento constante das ações. Priorização do planejamento e da realização de ações do acompanhamento e apoio educacional de forma contínua, com atendimentos individuais e atividades coletivas, nas modalidades presencial e remota.</t>
  </si>
  <si>
    <t>Quanto maior, melhor</t>
  </si>
  <si>
    <t>Opcional</t>
  </si>
  <si>
    <t>Soma do número de eventos, campanhas e ações psicoeducativas, pedagógicas, esportivas, culturais e de promoção de igualdades aos estudantes da UFU</t>
  </si>
  <si>
    <t>Manter o número de eventos, campanhas e ações psicoeducativas, pedagógicas, esportivas, culturais e de promoção de igualdades aos discentes da UFU</t>
  </si>
  <si>
    <t>Eventos</t>
  </si>
  <si>
    <t>A grande elevação do número de eventos foi indicativa da consolidação do calendário de eventos da PROAE e ampliação dos número de eventos nesse cenário de retorno presencial das atividades na Universidade, em que aspectos de recepção, acolhimento e outros foram somados em um esforço coletivo de assistência.</t>
  </si>
  <si>
    <t>O esforço de realizar eventos nessa dimensão pode não ser sustentável com a dimensão dos corpo de servidores lotadas nas diversas áreas de assistência. Assim, dimensionamento da capacidade operacional pode levar a união de eventos (conjugados) com redução o número de eventos sem redução do seu impacto para a comunidade estudantil.</t>
  </si>
  <si>
    <t>Continuar com o processo de consolidação e aprimoramento do calendário de eventos da PROAE.</t>
  </si>
  <si>
    <t>A recuperação do quadro pós-pandemia  para as atividades presenciais levou ao aumento da demanda e capilaridade de ações/atividades psicoeducativas, pedagógicas, esportivas, culturais e de promoção de igualdades aos estudantes da UFUUm fator importante na elevação dos eventos foi a consolidação do Calendário Temático da PROAE, com eventos planejados para cada mês do ano.</t>
  </si>
  <si>
    <t>A ação contínua e presente da Assistência Estudantil possui efeitos positivos em toda a comunidade acadêmica. Assim, parece que há uma tendência em superar o planejamento realizado e a realidade possível e desejada nos dias atuais</t>
  </si>
  <si>
    <t>Organização eficiente e criteriosa de eventos por todo o ano, contemplando as diversas áreas de atuação da assistência, e usada para a consolidação do calendário temático anual da PROAE.</t>
  </si>
  <si>
    <t>Priorização de outras atividades da área</t>
  </si>
  <si>
    <t>(Quantidade de estudantes atendidos na Moradia Estudantil/Quantidade máxima de ocupação) x 100</t>
  </si>
  <si>
    <t>Elevar a proporação na ocupação da Moradia Estudantil</t>
  </si>
  <si>
    <t>Alguns estudantes moradores solicitaram alteração na modalidade do auxílio e estamos no momento com alguns apartamentos interditados por problemas estruturais.</t>
  </si>
  <si>
    <t>1) Construção e planejamento  para retomada das visitas na moradia estudantil.2) Publicação de edital e avaliação para ofertas de vagas no ano de 2023. 3) Organização de projetos de interesse dos moradores, em parceria com cursos de graduação, docentes, estudantes e técnicos. 3) Fechamento de planilha de compras. 4) Envio de Regimento Interno com as devidas reformulações para aprovação no Consex. 5)  Finalização do contrato para apoio técnico de manutenção e reparos.</t>
  </si>
  <si>
    <t>No ano de 2022 foram ofertadas 60 vagas para acomodação de novos residentes. Edital 07 e 09/2022 e estamos trabalhando em um contrato de apoio técnico na moradia que poderá agilizar esses reparos que atualmente dependem diretamente da PREFE.</t>
  </si>
  <si>
    <t xml:space="preserve">Questões estruturais que dêem condições de que as vagas da moradia estudantil sejam ocupadas integralmente. Atualmente, alguns apartamentos permanecem desocupados/interditados aguardando reparos/manutenção.
</t>
  </si>
  <si>
    <t xml:space="preserve">A disponibilização de vagas para ocupação depende da capacidade das unidades (apartamentos) em oferecer condições de moradia digna aos estudantes. Algumas dependem de adequação de serviços de marcenaria e pintura e outras, a disponibilização de equipamentos/mobiliário, para serem ocupadas. Os serviços de reparos já foram solicitados ao setor competente, e a compra de equipamentos (como máquinas de lavar) está em andamento. 
</t>
  </si>
  <si>
    <t xml:space="preserve">Manter, acompanhar e cobrar dos setores responsáveis os reparos e manutenções necessárias, visando a ocupação dos apartamentos atualmente desocupados; Realizar, conforme disponibilidade orçamentária, compra de equipamentos/mobiliário necessários para a recomposição dos apartamentos; Buscar a concretização do contrato de gestão da moradia estudantil (estabelecido como meta interna da PROAE) via licitação pública, também conforme disponibilidade orçamentária.  </t>
  </si>
  <si>
    <t xml:space="preserve">A realização de solicitações (ordens de serviço) o mais breve possível diante da necessidade de manutenções/reparos cotidianos dos apartamentos; a busca por possibilidades de aquisição de equipamentos para a recomposição dos apartamentos (processos licitatórios,  "carona" em atas de outras instituições); realização de ações visando a inclusão e a permanência dos estudantes na moradia estudantil, tais como atividades de interação e mediação de conflitos e busca contante de diálogo com a comunidade estudantil que reside na moradia. </t>
  </si>
  <si>
    <t>Espaço fisico</t>
  </si>
  <si>
    <t xml:space="preserve">A Divisão de Moradia Estudantil solicitou aos setores responsáveis a realização das manutenções de infraestrutura necessárias para a reativação dos apartamentos desativados. Essas medidas permitiram a readequação de dois apartamentos, porém outros dois ainda precisam de reparos para estarem aptos para ocupação. Com isso, por questões estruturais, a ocupação total das vagas da Moradia Estudantil foi impossível de ser atingida. Além disso, importante ressaltar que no ano de 2024 devido a greve dos técnicos administrativos somente houve a ocorrência de um edital de concessão de auxílios estudantis, havendo, portanto, somente uma entrada de novos estudantes moradores. Por esse mesmo edital, alguns estudantes solicitaram alteração de auxílio de assistência estudantil, migrando para a modalidade auxílio moradia. Por fim, também ocorreram saídas de estudantes moradores por motivos de conclusão de curso e desistência. </t>
  </si>
  <si>
    <t>Atender as demasdas referente às manutenções em tempo hábil.</t>
  </si>
  <si>
    <t>Engajamento da Equipe.</t>
  </si>
  <si>
    <t>A interdição de apartamentos devido a problemas estruturais. A ausência de demanda de estudantes homens com deficiência, que levou à não ocupação de um apartamento, bem como o fluxo de saída mais rápido que o de entrada de novos moradores, devido à periodicidade do ingresso ser menor.</t>
  </si>
  <si>
    <t>Plano de ação para reformas previsto no PGC e reestruturação do fluxo de editais já em andamento, garantindo ingresso de moradores com mais fluidez.</t>
  </si>
  <si>
    <t>Acompanhamento social dos estudantes para ajuste de vagas disponíveis. Diálogo constante com a DIEFI para adequações estruturais sempre que possível e manutenção do espaço físico dos apartamentos o melhor possível para recepção de novos moradores.</t>
  </si>
  <si>
    <t>Limite de ocupação da Moradia Estudantil</t>
  </si>
  <si>
    <t>Objetivo 3 e 4</t>
  </si>
  <si>
    <t xml:space="preserve">
Ingressantes, concluintes e evadidos beneficiários</t>
  </si>
  <si>
    <t>Manter o índice de retenção de estudantes beneficiários diretos da assistência estudantil</t>
  </si>
  <si>
    <t>A grande elevação da retenção é um marcador dos efeitos da pandemia não apenas na comunidade de estudantes assistidos, mas de toda a universidade. Esse número tende a buscar um equilíbrio no tempo com o retorno a normalidade pós-pandemia.</t>
  </si>
  <si>
    <t>A PROAE continuará oferecendo assistência em todas áreas PNAES para possibilitar que essas dificuldades sejam superadas no menor tempo possível. Tal comportamento é esperado para a condição de equilóbrio pré-pandemia em alguns ciclos.</t>
  </si>
  <si>
    <t>Ações de aprimoramento de acompanhamento do estudante no seu curso (em especial ações pedagógicas) estão em curso para detecção e auxílio sistemático ao estudante em vias de retenção ou retidos. Esse condição tenderá a condição de equilíbrio quando os cursos voltarem ao seu fluxo regular pré pandemia.</t>
  </si>
  <si>
    <t>Os efeitos pós-pandemia atingiram de forma significativa a dimensão do público ingressante na instituição, bem como no perfil do estudante na instituição e na retenção estudantil desde a pandemia. A métrica de retenção ainda sofrerá um transiente importante até que os efeitos da pandemia sejam diluídos ao longo dos próximos períodos</t>
  </si>
  <si>
    <t>Os pilares de assistência possuem vetores que buscam viabilizar o sucesso  do estudante com vulnerabilidade socio-econômica. Assim, mantido o planejamento, espera-se que a retenção  se aproxime da média pré-pandemia e depois continue a sua trajetória decrescente.</t>
  </si>
  <si>
    <t xml:space="preserve">Retenção de beneficiários diretos é influenciada por fatores socioeconômicos e acadêmicos estruturais (vulnerabilidade, necessidade de trabalho, dificuldades de aprendizagem, metodologias de ensino, saúde mental e adaptação), não totalmente mitigados apenas pelo auxílio direto. </t>
  </si>
  <si>
    <t>Quanto menor, melhor</t>
  </si>
  <si>
    <t xml:space="preserve">
Ingressantes, concluintes e evadidos beneficiários</t>
  </si>
  <si>
    <t>Manter o índice de evasão de estudantes beneficiários diretos da assistência estudantil</t>
  </si>
  <si>
    <t>A elevação em 0,38% na evasão está dentro da variabilidade esperada em um cenário de alteração da comunidade de estudantes, da realidade econômica das famílias na sociedade entre outros aspectos.</t>
  </si>
  <si>
    <t>A ASAES trabalhará o binômio retenção e evasão de forma que a retenção reduza e assim, reduzindo a evasão da parcela de estudantes com elevado grau de reprovação.</t>
  </si>
  <si>
    <t>Aprimoramento de atendimento psico-terapêutico e pedagógico é essencial para a redução desse índice.</t>
  </si>
  <si>
    <t>A evasão dos estudantes vai muito além daquilo que o apioi pedagógico pode oferecer. Questões pessoais e financeiras, por exemplo, também impactam neste índice.</t>
  </si>
  <si>
    <t>Nomeação de novos servidores</t>
  </si>
  <si>
    <t>Evasão de beneficiários diretos é influenciada por fatores socioeconômicos e acadêmicos estruturais (vulnerabilidade, necessidade de trabalho, dificuldades de aprendizagem, saúde mental e adaptação), não totalmente mitigados apenas pelo auxílio direto. Em 2025 houve redução expressiva, porém ainda acima da meta.</t>
  </si>
  <si>
    <t>Soma do número de estudantes assistidos</t>
  </si>
  <si>
    <t>Manter o número de estudantes indigenas e quilombolas, com beneficios diretos de moradia estudantil, em vulnerabilidade socioeconômica, via Programa Bolsa  Permanência (PBP).</t>
  </si>
  <si>
    <t>estudantes</t>
  </si>
  <si>
    <t>A dificuldade de se ampliar o número de estudantes indígenas e quilombolas atendidos decorre também da dificuldade de se comprovar a origem étnica em função da documentação exigida para ingresso no PBP.</t>
  </si>
  <si>
    <t>Desburocratização do processo, contudo, alguns critérios se extrapola a competência da equipe DIPAE.</t>
  </si>
  <si>
    <t>Atendimentos dos prazos dos editais, divulgação extensiva dos critérios nos espaços virtuais da instituição entre outros.</t>
  </si>
  <si>
    <t>Legislações externas</t>
  </si>
  <si>
    <t xml:space="preserve">O Programa Bolsa Permanência é gerido pelo MEC responsável por liberar as cotas para bolsistas indígenas e quilombolas, cujos critérios observam a demanda regional. A UFU foi contemplada com 18 cotas de bolsas, sendo que foram ocupadas 16 delas, por falta de demanda. </t>
  </si>
  <si>
    <t>Divulgação dos editais abertos pelo MEC entre os discentes da UFU, buscando orientá-los no levantamento de documentos específicos para a participação no programa.</t>
  </si>
  <si>
    <t>A assistente social da DIPAE realiza trabalho de divulgação entre os alunos já contemplados buscando indicação de outros membros de suas comunidades indígenas ou quilombolas, além de divulgar o programa nas redes sociais da instituição.</t>
  </si>
  <si>
    <t>Disponibilidade de maior número de bolsas, via MEC, destinadas às Universidades Públicas Federais e acesso às informações referentes aos processos seletivos de ingresso ao Programa Bolsa Permanência através das mídias sociais e canais de comunicação, lembrando que a greve dos TAE’s afetou negativamente o referido programa da instituição.</t>
  </si>
  <si>
    <t>Planejamento de ações estratégicas relacionadas ao público do PBP, divulgação do Programa e atividades de apoio educacional. Solicitação de novas vagas ao MEC para 2026, devido à demanda de estudantes estar maior do que a quantidades de vagas disponibilizadas à UFU. Não foram oferecidas novas vagas em 2025, havendo uma lista de espera.</t>
  </si>
  <si>
    <t>Desburocratização do processo seletivo, disponibilidade de maior número de bolsas, via MEC, destinadas às Universidades Públicas Federais e acesso às informações referentes aos processos seletivos de ingresso ao PBP através das mídias sociais e canais de comunicação. Monitoramento e ações de apoio educacional dos estudantes assistidos.</t>
  </si>
  <si>
    <t>Manter o número de estudantes com beneficios diretos de moradia, em vulnerabilidade socioeconômica, via PNAES</t>
  </si>
  <si>
    <t>Apesar do retorno integral às atividades presenciais ao longo de 2022, houve redução nas solicitações do referido auxílio. Acredita-se que, em razão da pandemia, muitos estudantes não tiveram condições de retornar às aulas, além do calendário acadêmico adotado, com finalização do semestre em fevereiro/2023 são as principais razões para o não atingimento da meta.</t>
  </si>
  <si>
    <t>Ampliar e melhorar o planejamento e a divulgação dos editais e dos serviços oferecidos pela DIASE/DIRES/PROAE.</t>
  </si>
  <si>
    <t>Em que pese a oferta do benefício em Editais, não houve adesão esperada pelos(as) estudantes, pelo valor pouco atrativo do auxílio, cujo reajuste foi demanda estudantil.</t>
  </si>
  <si>
    <t>Reajuste efetivado em 2024</t>
  </si>
  <si>
    <t>O valor atingido ficou muito próximo do previsto e podemos justificar essa diferença em decorrência do período de greve nos quais os editais ficaram suspensos.</t>
  </si>
  <si>
    <t xml:space="preserve">Organização de cronograma de edital em conjunto com a equipe, que possui expertise no atendimento a demanda, visando otimizar todas as possibilidades dentro da capacidade técnica. </t>
  </si>
  <si>
    <t>Buscar ampliação/recomposição do orçamento (suplementações/captação quando cabível); priorizar o Auxílio Moradia na alocação PNAES, com reserva para picos no início do semestre; fortalecer o fluxo contínuo de análise socioeconômica para reduzir filas; realizar recadastramento/reavaliação periódica para manter o foco nos estudantes que mais precisam e ajustar o atendimento.</t>
  </si>
  <si>
    <t>Soma do número de estudantes atendidos</t>
  </si>
  <si>
    <t>Manter o número de estudantes com beneficios diretos de moradia estudantil na modalidade de mobilidade (nacional e internacional), em vulnerabilidade socioeconômica, via PNAES.</t>
  </si>
  <si>
    <t>Em que pese a oferta do benefício em Editais, não houve adesão esperada pelos(as) estudantes. Os(as) estudantes que tiveram o auxílio deferido não efetivaram a solicitação de mobilidade no período indicado.</t>
  </si>
  <si>
    <t>Ampliar e melhorar a divulgação dos editais.</t>
  </si>
  <si>
    <t>Os editais possuem bom alcançe na comunidade acadêmica, porém neste caso não houve interesse de adesão por parte dos alunos.</t>
  </si>
  <si>
    <t>Ampliar a divulgação nos canais de comunicação.</t>
  </si>
  <si>
    <t>Manter o número de estudantes estrangeiros com beneficios diretos de moradia estudantil em vulnerabilidade socioeconômica, via Programa Milton Santos.</t>
  </si>
  <si>
    <t>Meta superada.</t>
  </si>
  <si>
    <t>Acompanhamento mensal dos alunos estrangeiros no PROMISAES por meio dos servidores da divisão, bem como acompanhamento mensal dos alunos indígenas e quilombolas (Permanência).</t>
  </si>
  <si>
    <t xml:space="preserve">A demanda por auxílios por parte dos estudantes estrangeiros caiu significativamente após a pandemia de Covid-19 em função das restrições dos deslocamentos e intercâmbios institucionais que estão sendo retomados gradativamente. </t>
  </si>
  <si>
    <t>Divulgação dos editais PROMISAES entre os discentes da UFU, buscando orientá-los no levantamento de documentos específicos para a participação no programa, buscando o público que é mais atendido, alunos africanos e latino-americanos.</t>
  </si>
  <si>
    <t>A coordenação da divisão buscou se aproximar da DRII (Diretoria de Relações Internacionais e Interinstitucionais) visando a melhora da demanda dos estudantes estrangeiros, em especial, aqueles de regiões periféricas do globo cuja renda se enquadra nos editais do PROMISAES (África e América Latina). O contexto da queda da demanda por conta da Covid-19 foi bem relatado pelo Ofício DRII no. 41 SEI (4243219).</t>
  </si>
  <si>
    <t>A equipe PROAE e a DRII – Diretoria de Relações Internacionais necessitam otimizar convênios e parcerias com os países estrangeiros participantes do Programa PEC-G, lembrando que a greve dos TAE’s afetou negativamente o referido programa da instituição.</t>
  </si>
  <si>
    <t>Cultura Organizacional. Aumentar o número de servidores da DIPAE sendo que em 2024 a divisão perdeu 3 servidores, sendo por aposentadoria, exoneração e remoção.</t>
  </si>
  <si>
    <t>Disponibilidade de recursos orçamentários.</t>
  </si>
  <si>
    <t xml:space="preserve">É necessária a alteração da meta devido ao reduzido número de estudantes público do PROMISAES. Com base nos dados levantados pela DRII, havia apenas 14 estudantes vinculados ao Programa PEC-G na UFU em 2025. Eles foram comunicados sobre o edital e todos os que foram aprovados, mediante aos critérios estabelecidos pelo Programa, foram contemplados. </t>
  </si>
  <si>
    <t>Planejamento de ações estratégicas relacionadas ao público do PROMISAES, divulgação do edital com fluxo contínuo e atividades de apoio educacional. Ações em parceria com a DRII para divulgação e ampliação do número de estudantes assistidos pelo Programa.</t>
  </si>
  <si>
    <t>Intensificação das ações de divulgação, em parceria com a DRII para levantamento dos estudantes PEC-G na UFU. Monitoramento e ações de apoio educacional dos estudantes assistidos.</t>
  </si>
  <si>
    <t>Alimentação - estudantes com benefícios diretos na modalidade de alimentação em vulnerabilidade socioeconômica, via PNAES.</t>
  </si>
  <si>
    <t>Manter o número de estudantes com beneficios diretos na modalidade de alimentação em vulnerabilidade socioeconômica, via PNAES.</t>
  </si>
  <si>
    <t>Planejamento de editais e plantões sociais.</t>
  </si>
  <si>
    <t>Em que pese a oferta do benefício em Editais, não houve adesão esperada pelos(as) estudantes.</t>
  </si>
  <si>
    <t>Como este auxílio está previsto somente para os campi onde não existir Restaurante Universitário e desde o fim do período pandêmico somente um campus tem sido atendido. Logo, a meta real foi atendida em 100%, pois, todos os estudantes que estão dentro dos critérios socioeconômicos foram atendidos.</t>
  </si>
  <si>
    <t>Pode-se realizar redimensionamento da métrica.</t>
  </si>
  <si>
    <t>Capacitação e qualificação da equipe.</t>
  </si>
  <si>
    <t>Público específico. O auxílio é pago somente para estudantes de Patos de Minas e no período de férias para aqueles estudantes com atividades acadêmicas nos campi avançados que o RU não funciona neste período.</t>
  </si>
  <si>
    <t>Soma do número de refeições servidas</t>
  </si>
  <si>
    <t>Elevar o número de refeições fornecidas nos restaurantes universitários</t>
  </si>
  <si>
    <t>Refeições</t>
  </si>
  <si>
    <t>O funcionamento dos Restaurantes Universitários da UFU retornou gradativamente a partir de abril de 2022. A volta parcelada às atividades presenciais, conforme protocolo de biossegurança da instituição, impossibilitou o atendimento total da meta estipulada.</t>
  </si>
  <si>
    <t>Os RUs funcionarão normalmente, seguindo o previsto no calendário acadêmico 2023. Houve o início do processo para a contratação de empresa que fornecerá refeições em Uberlândia e Patos de Minas, o qual será inaugurado após finalização da obra. Estão em andamento as renovações dos contratos vigentes de Monte Carmelo e Ituiutaba.</t>
  </si>
  <si>
    <r>
      <t xml:space="preserve">Finalização do processo licitatório para a contratação das empresas PJ Refeições Coletivas LTDA e PALADARNUTRI LTDA. Em caráter emergencial e excepcional, concessão onerosa da cozinha do bloco 1W, </t>
    </r>
    <r>
      <rPr>
        <i/>
        <sz val="10"/>
        <color indexed="8"/>
        <rFont val="Arial"/>
        <family val="2"/>
      </rPr>
      <t>campus</t>
    </r>
    <r>
      <rPr>
        <sz val="10"/>
        <color indexed="8"/>
        <rFont val="Arial"/>
        <family val="2"/>
      </rPr>
      <t xml:space="preserve"> Santa Mônica, para possibilitar a continuidade dos serviços prestados em Uberlândia, após interdição sanitária do local inicial de produção.</t>
    </r>
  </si>
  <si>
    <t>O Restaurante Universitário do Campus Ipê, em Patos de Minas, ainda não foi inaugurado, pois a obra não foi concluída. Em Uberlândia, houve a necessidade de paralisação temporária dos serviços para reforma da cozinha, bloco 1W.</t>
  </si>
  <si>
    <t>Início do contrato 021/2023 para fornecimento de refeições em Uberlândia (PaladarNutri Ltda). Conclusão da obra em Patos de Minas e finalização de processo licitatório para seleção de contratada responsável pelo gerenciamento da unidade. Inauguração da nova estrutura no bloco 1CCG.</t>
  </si>
  <si>
    <t xml:space="preserve">Fiscalização dos contratos vigentes nos locais de execução, a fim de exigir o cumprimento das exigências contratuais. Contratação de servidores e colaboradores para a composição da equipe. Aquisição de materiais para alocação em Patos de Minas. </t>
  </si>
  <si>
    <t>Diante da previsão anual estipulada previamente, a quantidade realizada em 2024 ficou muito abaixo do previsto (73,17%). Greve e atraso nas obras de Patos reduziram o fluxo de usuários.</t>
  </si>
  <si>
    <t>Manutenção da oferta de almoço e jantar em Uberlândia durante a greve, ainda que tenha ocorrido queda da demanda após a suspensão do calendário acadêmico. O almoço permaneceu sendo servido nos campi Pontal e Araras.</t>
  </si>
  <si>
    <t>Não houve a inauguração do Restaurante Universitário do Campus Ipê, em Patos de Minas/MG, pois a obra de construção não foi concluída. O formato do calendário acadêmico, ainda em processo de regularização, também pode ter contribuído para a redução no número de refeições servidas, devido ao funcionamento diferenciado das unidades quando em períodos de férias e recessos acadêmicos.</t>
  </si>
  <si>
    <t>Retorno da obra do Campus Patos de Minas e ampliação do atendimento no Restaurante Universitário do Campus Santa Mônica (Projeto “RU Todo Dia”).</t>
  </si>
  <si>
    <t>Ampliação do acesso ao RU Santa Mônica - abertura aos finais de semana, feriados e recessos.
Acompanhamento acerca do andamento da construção do RU Campus Ipê, Patos de Minas.</t>
  </si>
  <si>
    <t>Objetivo 2 e 3</t>
  </si>
  <si>
    <t>Transporte - estudantes com benefícios diretos e/ou indiretos na categoria de transporte (municipal e/ou intermunicipal) em vulnerabilidade socioeconômica, via PNAES.</t>
  </si>
  <si>
    <t>Soma do número de estudantes beneficiários</t>
  </si>
  <si>
    <t>Manter o número de estudantes com beneficios diretos na categoria de transporte (municipal e/ou intermunicipal) em vulnerabilidade socioeconômica, via PNAES.</t>
  </si>
  <si>
    <t>Ampliação do prazo dos editais para atendimento à demanda.</t>
  </si>
  <si>
    <t>Ampliação do prazo dos editais para atendimento à demanda. A alteração para pagamento em espécie facilitou o acesso e a gestão do pagamento.</t>
  </si>
  <si>
    <t>Soma do número de estudantes que realizaram viagens e deslocamentos para apoio à participação em eventos acadêmicos, científicos, esportivos e culturais</t>
  </si>
  <si>
    <t>Manter o número de estudantes com beneficios diretos e indiretos para realização de viagens e deslocamentos para apoio e participação em eventos acadêmicos, científicos, esportivos e culturais</t>
  </si>
  <si>
    <t>Para esta ação, foram estabelecidos critérios para atendimento dos estudantes dos campi fora de sede para viabilizar a participação na Olimpíada Universitária e torneios esportivos oficiais do calendário esportivos da Confederação Brasileira de Desporto Universitário (CBDU).</t>
  </si>
  <si>
    <t>Para esta ação, foram estabelecidos critérios para atendimento dos estudantes dos campi fora de sede para viabilizar a participação na Olimpíada Universitária e torneios esportivos oficiais do calendário esportivos da Confederação Brasileira de Desporto Universitário (CBDU)</t>
  </si>
  <si>
    <t>Orçamento favorável e equipe altamente capacitada para realizar as atividades. Divulgação e planejamento organizado entre todas entidades.</t>
  </si>
  <si>
    <t>Reuniões com a DITRA e posterior criação e ampla divulgação dos editais de auxilio a competições esportivas, além da criação do treinamento para monitores de transporte para a Olimpíada Universitária facilitaram a execução dos transportes.</t>
  </si>
  <si>
    <t>Soma do número de estudantes atendidos, em grupo e/ou individuais</t>
  </si>
  <si>
    <t>Elevar o número deestudantes com atendimentos e acolhimentos em saúde, em grupo e/ou individuais.</t>
  </si>
  <si>
    <t>Dificuldades para coletar dados dos estudante pois parte do período em questão foram realizadas atividades remotas em que por vezes não era obrigatório a identificação, ou poucos discentes preenchem as listagens de participação.Muito embora reconheçamos a importância da apresentação de métricas mais objetivas (informações como nome, CPF, matrícula), ressaltamos que atendimentos em saúde mental são altamente estigmatizados, razão pela qual grande partes dos indivíduos atendidos remotamente preferem o anonimato.</t>
  </si>
  <si>
    <t>Maior divulgação para a comunidade das ações realizadas pela Divisão de Saúde. Aprimorar a forma de contabilizar os serviços prestados.</t>
  </si>
  <si>
    <t>Parcerias internas e externas na UFU, como a parceria com o Projeto Protege-se que possibilitou um maior alcance de atendimento e acolhimento terapêutico para os estudantes.</t>
  </si>
  <si>
    <t xml:space="preserve">A métrica dessa meta não abrange totalmente nosso público atendido, uma vez que trabalhamos com promoção e prevenção em saúde, nas ações psicoeducativas e nos atendimentos onlines pelo proteger-se podem ter pessoas que não se identificam.Sendo que a aba SIMEC, foram contabiliazos 3522. </t>
  </si>
  <si>
    <t>Orientar a comunidade acadêmica para cuidar da saúde mental</t>
  </si>
  <si>
    <t>não se aplica</t>
  </si>
  <si>
    <t>Ações de prevenção e promoção de saúde dependem muito da demanda apresentada. Po isso, as vezes, não é possível mensurar quantitativamente o público que será atingido.</t>
  </si>
  <si>
    <t>Orientar a comunidade acadêmica para cuidar da saúde mental. Disponibilidade de recursos humanos.</t>
  </si>
  <si>
    <t>Planejar as ações a serem executadas com maior antecedência - Ampliar qualificação da equipe e maior divulgação do setor para a comunidade acadêmica - aumentar ações psicoeducativas.</t>
  </si>
  <si>
    <t>Desvinculação do Projeto PROTEGER-SE de atendimento online, que passou a ser vinculado à FAMED e à PROEXC a partir de janeiro de 2025; Limitação dos recursos humanos e espaço físico; não realização de alguns eventos por falta de recursos orçamentários; falta de adesão em alguns eventos devido ao calendário acadêmico; atendimento ao público alvo (discente UFU) por demanda espontânea.</t>
  </si>
  <si>
    <t>Plano de ação: ampliar a divulgação dos eventos e serviços do setor aos discentes da UFU; repor ou ampliar o quadro de recursos humanos da unidade; investir nas parcerias internas e externas para captar público alvo; diálogo mais próximo com as unidades acadêmicas.</t>
  </si>
  <si>
    <t>Realização dos eventos psicoeducativos durante todo o ano; atendimento à todas as demandas apresentadas pela comunidade UFU; lista de espera manejável e otimização do fluxo de atendimentos; propostas de intervenção inloco nas unidades acadêmicas; oferecimento de capacitações para à comunidade UFU.</t>
  </si>
  <si>
    <t>Soma do estudantes de estudantes que receberam pelo menos 1 EPI e/ou participaram de uma ação/prestação de serviços</t>
  </si>
  <si>
    <t>Elevar o número de estudantes que receberam EPIs e/ou participaram de uma ação/prestação de serviços</t>
  </si>
  <si>
    <t>Colaboração direta com as coordenações do curso e institutos para levantamento das demandas reais de EPIs que foram entregues aos estudantes.</t>
  </si>
  <si>
    <t>Não se aplica pois não estamos mais vivenciando uma pandemia.</t>
  </si>
  <si>
    <t>Elevar o número de estudantes com beneficios diretos e/ou indiretos na modalidade de inclusão digital em vulnerabilidade socioeconômica, via PNAES.</t>
  </si>
  <si>
    <t>-</t>
  </si>
  <si>
    <t>A divulgação do existência desta modalidade de auxílio otimizou o acesso aumentado a adesão pelos estudantes.</t>
  </si>
  <si>
    <t>Elevar o número de estudantes com beneficios diretos e/ou indiretos na modalidade de cultura em vulnerabilidade socioeconômica, via PNAES.</t>
  </si>
  <si>
    <t>Divulgação, junto à comunidade estudantil, dos programas de fomento à Cultura realizados pela Proae, em parceria com o Proexc.</t>
  </si>
  <si>
    <t>Foram feitas reuniões de planejamento entre a equipe, buscando organizar a publicação e execução dos editais da melhor forma possível. Além disso, buscou-se reforçar a divulgação por meio das mídias sociais institucionais, contatos com as coordenações de curso e reuniões realizadas no Instituto de Artes.</t>
  </si>
  <si>
    <t>Capacitação e qualificação da equipe. Disponibilidade de recursos humanos</t>
  </si>
  <si>
    <t>Reforçamos a divulgação dos editais de fomento, especialmente do PINA, que conta com uma categoria específica para estudantes em vulnerabilidade.</t>
  </si>
  <si>
    <t>A categoria de vulnerabilidade do PINA só possibilita selecionar 8 estudantes. Já nas nas bolsas do PIAC-Estudantil, não há como filtrar apenas esta categoria. Além disso, a Divisão teve dificuldades de obter os dados dos alunos para preenchimento da planilha, de modo que os dados estão subnotificados.</t>
  </si>
  <si>
    <t>Reforçamos a divulgação dos editais. Intensificamos a comunicação com os estudantes a fim de obter os dados necessários para as planilhas de prestação de contas.</t>
  </si>
  <si>
    <t>Soma do número estudantes atendidos, em modalidades coletivas e/ou individuais.</t>
  </si>
  <si>
    <t>Elevar o número de estudantes com beneficios diretos e/ou indiretos nos projetos esportivos/lazer (treinamentos, competições, lazer, academias e outros projetos), via PNAES.</t>
  </si>
  <si>
    <t>Com o retorno das atividades presenciais em maio, a DIESU não conseguiu realizar todos os eventos e ações porgramadas no o calendário esportivo.</t>
  </si>
  <si>
    <t>Criar um plano de ação que possibilite atingir a meta com a realização dos eventos programados no calendário esportivo e execução dos projetos existentes.</t>
  </si>
  <si>
    <t>O atraso na conclusão do processo licitatório para contratação dos serviços de apoio técnico para o Projeto Academias Universitária e o suspensão da obra de manutenção da academia universitária do Campus Santa Mônica foram as razões para não alcançar a meta.</t>
  </si>
  <si>
    <t>Finalizar o processo licitatório para disponibilização dos serviços de apoio técnico no Projeto Academias Unversitária e conclusão da obra de fechamento da academia do Campus Santa Mônica.</t>
  </si>
  <si>
    <t xml:space="preserve">Execução da maioria dos eventos e projetos do setor progamados para o ano de 2023. </t>
  </si>
  <si>
    <t>O projeto Academia Universitária ainda não retornou, sendo uma justificativa para não atingir a expectativa de alcance da meta.</t>
  </si>
  <si>
    <t>Elaboração de planejamento adequado para a capacidade de atendimento do setor. Concretização da licitação de apoio técnico para contratação dos profissionais de Educação Física responsáveis por atuar no projeto Academia Universitária.</t>
  </si>
  <si>
    <t xml:space="preserve">Execução da maioria dos eventos e projetos do setor progamados para o ano de 2024. </t>
  </si>
  <si>
    <t xml:space="preserve"> Diante das restrições orçamentárias do exercício, foram necessárias adaptações no escopo e na programação das ações, priorizando atividades de maior alcance e reorganizando o uso dos recursos disponíveis.</t>
  </si>
  <si>
    <t>Com as restrições orçamentárias manteremos a participação reduzida de eventos competitivos, focaremos na Olimpíada Universitária com escopo reduzido (9 dias de competição ao invés de 13 dias), além disso buscaremos o retorno da academia universitária do Santa Monica. Entretanto não acreditamos na perspectiva atual que a meta de mais de 7 mil beneficiários seja realista.</t>
  </si>
  <si>
    <t>Mesmo com as restrições orçamentárias mantivemos a execução em escopo reduzido do maior evento esportivo do ano (Olimpíada universitária), além disso com apoio direto do Gabinete do reitor, garantimos a execução dos principais eventos esportivos festivos (AGITA UFU). Por fim, prorrogamos a parceria com o Praia Clube para manutençaõ dos treinamentos de algumas equipes esportivas (8 equipes de handebol).</t>
  </si>
  <si>
    <t>Soma de atendimentos de ações realizadas nos Centros Esportivos.</t>
  </si>
  <si>
    <t>Manter o número de atendimentos aos estudantes nos Centros Esportivos</t>
  </si>
  <si>
    <t>Atendimentos</t>
  </si>
  <si>
    <t>O atendimento nos Centros Esportivos foram retomando suas atividades presenciais após o mês de abril de maneira gradativa após o período de interrupção causado pela pandemia.</t>
  </si>
  <si>
    <t>Promover o atendimento integral de todos os espaços dos centros esportivos do Campus Educa, Santa Mônica e Umuarama.</t>
  </si>
  <si>
    <t>O registro obrigatório, na portaria de acesso do Centro Esportivo Universitário, do quantitivo de usários por quadra para liberação do uso dos espaços agendados.</t>
  </si>
  <si>
    <t>Ginásios em reforma, contribuindo para a redução do número de atendimentos dos estudantes.</t>
  </si>
  <si>
    <t>Finalização das obras dos ginásios em reforma.</t>
  </si>
  <si>
    <t>Melhoria no mecanismo de  controle de acesso dos centros esportivos. Possibilidade de agendamentos pelo</t>
  </si>
  <si>
    <t>Grande parte dos espaços esportivos ficaram interditados por obras ou reparos em alguns meses do ano (G2, G4, G5, G6, Piscina), reduzindo a possibilidade de uso dos espaços.</t>
  </si>
  <si>
    <t>Com o fim das obras devemos voltar aos numeros esperados.</t>
  </si>
  <si>
    <t>Com as redistribuições de espaço e busca de parceiros (Ex: FUTEL e SESC) foi possível atingir um numero satisfatório (mais de 86 mil usuários) mesmo com as restrições de espaço físico durante todo o ano.</t>
  </si>
  <si>
    <t>Limite de ocupação dos Centros Esportivos</t>
  </si>
  <si>
    <t>Manter o número de estudantes com beneficios diretos, na modalidade creche, em vulnerabilidade socioeconômica, via PNAES</t>
  </si>
  <si>
    <t>Ampliação do prazo dos editais para atendimento à demanda. A divulgação da existência desta modalidade de auxílio nos diversos espaços otimizou o acesso as informações aumentado a adesão pelos estudantes.</t>
  </si>
  <si>
    <t>Elevar o número de estudantes com atendimento no apoio pedagógico em grupo e individuais, incluindo a psicologia escolar/educacional e neuropsicologia.</t>
  </si>
  <si>
    <t>Metas superadas. Porém, parte destes atendimentos realizados podem ser incluídos no item A27 que ficou abaixo do planejado para 2022.</t>
  </si>
  <si>
    <t>Reorganização dos espaços da divisão em Uberlândia, permitindo a implantação de sala de reuniões que deverá contribuir para a manutenção das metas de atendimentos coletivos e individuais. Adoção de novo fluxo de acompanhamento junto a equipe DIPAE.</t>
  </si>
  <si>
    <t>Recomposição da equipe com a chegada de nova coordenação e duas pedagogas que realizaram oficinas coletivas presenciais e virtuais, além de terem colaborado para a promoção de eventos temáticas contribuindo para a superação da meta.</t>
  </si>
  <si>
    <t>As metas de atendimentos coletivos foram superadas em função do perfil da equipe DIPAE que tem optado pelo apoio educacional em grupo, como oficinas e palestras, além da realização dos eventos temáticos que agrega número expressivo em suas atividades.</t>
  </si>
  <si>
    <t xml:space="preserve">Torna-se necessário recalcular a meta planejada anual/semestral, devido ao fato da equipe multiprofissional atender, prioritariamente, aos estudantes assistidos que encontram-se em risco acadêmico através de atendimentos individual e/ou grupo, além da promoção de ações coletivas/psicoeducativas condizentes com o perfil da referida equipe. </t>
  </si>
  <si>
    <t>Realização do processo seletivo para contratação de pedagogos para os campi fora de sede, lembrando que a greve dos TAE’s afetou negativamente o referido programa da instituição.</t>
  </si>
  <si>
    <t>É necessária a alteração da meta, devido ao fato da equipe multiprofissional atender, prioritariamente, aos estudantes assistidos que se encontram em risco acadêmico, individual e/ou coletivamente, de forma que o número de atendidos seja condizente com os recursos humanos e de infraestrutura disponíveis. Não há atendimentos em neuropsicologia.</t>
  </si>
  <si>
    <t>Planejamento de ações estratégicas relacionadas ao apoio educacional (como ações coletivas e individuais),  ampliação da divulgação das ações e capacitação da equipe. Necessidade de reposição do quadro de pessoal da DIPAE em 2026 e ampliação do número de servidores.</t>
  </si>
  <si>
    <t xml:space="preserve"> Nomeação de  pedagogos em 2025 e monitoramento constante das ações, com atendimentos individuais e atividades coletivas, nas modalidades presencial e remota. Divulgação das ações realizadas.</t>
  </si>
  <si>
    <t>Manter o número de estudantes com benefícios diretos e/ou diretos de material didático, incluindo o empréstimo de kits de instrumental odontológico, em vulnerabilidade socioeconômica</t>
  </si>
  <si>
    <t>Conforme Processo SEI nº 23117.039756/2022-51, os Kits odontológicos são concedidos pela DIASE, e está em processo de migração para acompanhamento pela DIPAE não entanto ainda não foi consolidado.</t>
  </si>
  <si>
    <t>Avançar com o planejamento e migração do acompanhamento pela DIPAE.</t>
  </si>
  <si>
    <t>Ações interdisciplinares e melhoria de fluxos com as demais divisões da DIRES.</t>
  </si>
  <si>
    <t>Meta atingida de acordo com a FOUFU, conforme processo SEI 23117.085791/2021-61.</t>
  </si>
  <si>
    <t>Buscar manter contato com a FOUFU, fortalecendo o convênio para fornecimento de material didático aos estudantes em vulnerabilidade socioeconômica.</t>
  </si>
  <si>
    <t>O Programa de Inclusão Digital para estudantes estrangeiros de graduação e pós-graduação tem atendido, satisfatoriamente, aos candidatos interessados no referido programa da universidade.</t>
  </si>
  <si>
    <t>Devido à questão orçamentária não foi possível aquisição de novos Kits de instrumental odontológico e os existentes encontram-se incompletos o que inviabiliza o empréstimo de todos.</t>
  </si>
  <si>
    <t>Manter o número de estudantes assistidos em acompanhamento pedagógico e multidisciplinar</t>
  </si>
  <si>
    <t>Esse dado foi subestimado já que nos eventos temáticos e atendimentos coletivos existiram falhas na coleta de assinatura dos participantes. Outro fator foi que até o primeiro semestre a equipe estava em recomposição, com a mudança da coordenação e a contratação de duas pedagogas. Outro elemento foi o retorno as atividades presenciais alterando-se completamente o cenário vivido, impactado pela pandemia de Covid-19.</t>
  </si>
  <si>
    <t>Revisão das metas propostas, já que a equipe perdeu a servidora de psicologia da educação, além da possibilidade de remoção da pedagoga do campus do Pontal aprovada em processo seletivo interno. A divisão ainda tem servidor em licença saúde, assim, a recomposição dos recursos humanos impactará na meta proposta.</t>
  </si>
  <si>
    <t>Motivos expostos anteriormente.</t>
  </si>
  <si>
    <t>As metas de atendimentos individuais/multidisciplinar são bastante altas para a equipe DIPAE que tem optado pelo apoio educacional em grupo, como oficinas, palestras, além da realização dos eventos temáticos (Mês do Respeito, Mês da Diversidade e Mês da Equidade).</t>
  </si>
  <si>
    <t xml:space="preserve">Buscar aproximação com outras divisões no sentido de se construir projetos que envolvam profissionais da Diase e da Disau para analisar a situação dos estudantes em situação de risco acadêmico. </t>
  </si>
  <si>
    <t>Buscar adequar a meta de atendimentos individuais/multidisciplinar a realidade da DIPAE que vive contexto de redução de 1/3 dos servidores de seu quadro (3 pedagogos a menos na equipe), bem como se aproximar das demais divisões da PROAE buscando projeto de integração.</t>
  </si>
  <si>
    <t xml:space="preserve">Reestruturação pela equipe PROAE do processo de acompanhamento pedagógico no sentido de recalcular a meta planejada anual/semestral, repensar novas metodologias/processos de trabalho no sentido de dar prioridade aos alunos assistidos com CRA abaixo de 60 de forma que os atendimentos sejam condizentes com os recursos humanos disponíveis. </t>
  </si>
  <si>
    <t>É necessária a alteração da meta, devido ao fato da equipe multiprofissional ser composta por poucos servidores, de forma que o número de atendimentos seja condizente com os recursos humanos e de infraestrutura disponíveis.</t>
  </si>
  <si>
    <t>Acompanhamento dos estudantes assistidos em risco acadêmico e nomeação de  pedagogos em 2025 e monitoramento constante das ações. Priorização do planejamento e da realização de ações do acompanhamento e apoio educacional de forma contínua, com atendimentos individuais e atividades coletivas, nas modalidades presencial e remota.</t>
  </si>
  <si>
    <t xml:space="preserve"> Acessibilidade - estudantes com beneficios diretos e/ou indiretos na modalidade de acessibilidade, em vulnerabilidade socioeconômica, via Programa Incluir e PNAES</t>
  </si>
  <si>
    <t>Manter o número de estudantes com beneficios diretos na modalidade de acessibilidade, em vulnerabilidade socioeconômica, via Programa Incluir e PNAES.</t>
  </si>
  <si>
    <t>Ampliação do prazo dos editais para atendimento à demanda. E como o planejamento orçamentário é realizado pela PROAE/PROGRAD a comunicação cumpriu um papel importante para a ampliação das vagas.</t>
  </si>
  <si>
    <t>* Valor de referência de 2019 não disponível</t>
  </si>
  <si>
    <t>Capacitação/qualificação da equipe</t>
  </si>
  <si>
    <t>Decisões judiciais</t>
  </si>
  <si>
    <t>Atos normativos internos</t>
  </si>
  <si>
    <t>Indicadores e métricas pouco mensuráveis</t>
  </si>
  <si>
    <t>Restrições tecnológicas - software</t>
  </si>
  <si>
    <t>Restrições tecnológicas - hardware</t>
  </si>
  <si>
    <t>&gt; Relatório - metas institucionais</t>
  </si>
  <si>
    <t>Variação</t>
  </si>
  <si>
    <r>
      <rPr>
        <b/>
        <sz val="11"/>
        <color indexed="8"/>
        <rFont val="Calibri"/>
        <family val="2"/>
      </rPr>
      <t xml:space="preserve">AUTOAVALIAÇÃO
</t>
    </r>
    <r>
      <rPr>
        <sz val="9"/>
        <color indexed="10"/>
        <rFont val="Arial"/>
        <family val="2"/>
        <charset val="1"/>
      </rPr>
      <t>* Pode ser considerada a autoavaliação mais frequente nas informações recebidas</t>
    </r>
  </si>
  <si>
    <r>
      <rPr>
        <b/>
        <sz val="11"/>
        <color indexed="8"/>
        <rFont val="Calibri"/>
        <family val="2"/>
      </rPr>
      <t xml:space="preserve">Vinculação com ODS - Objetivos do Desenvolvimento Sustentável
</t>
    </r>
    <r>
      <rPr>
        <sz val="9"/>
        <color indexed="10"/>
        <rFont val="Arial"/>
        <family val="2"/>
        <charset val="1"/>
      </rPr>
      <t>* Considerar o programa mais frequente nas informações enviadas pelas unidades</t>
    </r>
  </si>
  <si>
    <r>
      <rPr>
        <b/>
        <sz val="11"/>
        <color indexed="8"/>
        <rFont val="Calibri"/>
        <family val="2"/>
      </rPr>
      <t xml:space="preserve">Outros (s) ODS
</t>
    </r>
    <r>
      <rPr>
        <sz val="9"/>
        <color indexed="10"/>
        <rFont val="Arial"/>
        <family val="2"/>
        <charset val="1"/>
      </rPr>
      <t>* Inserir todos os ODS selecionados pelas unidades</t>
    </r>
  </si>
  <si>
    <r>
      <rPr>
        <b/>
        <sz val="11"/>
        <color indexed="8"/>
        <rFont val="Calibri"/>
        <family val="2"/>
      </rPr>
      <t xml:space="preserve">Outros planos atendidos pela meta
</t>
    </r>
    <r>
      <rPr>
        <sz val="9"/>
        <color indexed="10"/>
        <rFont val="Arial"/>
        <family val="2"/>
        <charset val="1"/>
      </rPr>
      <t xml:space="preserve">*Selecione o plano mais frequente
</t>
    </r>
    <r>
      <rPr>
        <b/>
        <sz val="11"/>
        <color indexed="8"/>
        <rFont val="Calibri"/>
        <family val="2"/>
      </rPr>
      <t/>
    </r>
  </si>
  <si>
    <r>
      <rPr>
        <b/>
        <sz val="11"/>
        <color indexed="8"/>
        <rFont val="Calibri"/>
        <family val="2"/>
      </rPr>
      <t xml:space="preserve">Outro(s) plano(s)
</t>
    </r>
    <r>
      <rPr>
        <sz val="9"/>
        <color indexed="10"/>
        <rFont val="Arial"/>
        <family val="2"/>
        <charset val="1"/>
      </rPr>
      <t>*Inserir todos os planos selecionados pelas unidades</t>
    </r>
  </si>
  <si>
    <t>Elevar o conceito CAPES médio dos programas de pós-graduação</t>
  </si>
  <si>
    <t>Eixo temático</t>
  </si>
  <si>
    <t>Manter o conceito CAPES médio dos programas de pós-graduação</t>
  </si>
  <si>
    <t>Assistência estudantil</t>
  </si>
  <si>
    <t>Comunicação interna e externa, apoio gráfico e editoração</t>
  </si>
  <si>
    <t>Diretriz 2 - Aprimorar os processos de desenvolvimento da pesquisa, da tecnologia e da inovação para gerar conhecimentos e produtos sustentáveis.</t>
  </si>
  <si>
    <t>Ensino básico</t>
  </si>
  <si>
    <t>Diretriz 3 - Garantir a excelência nas atividades de extensão, por meio da integração com a sociedade, promovendo a interação transformadora entre a Universidade e outros setores sociais.</t>
  </si>
  <si>
    <t>Ensino técnico e profissional</t>
  </si>
  <si>
    <t>Extensão e cultura</t>
  </si>
  <si>
    <t>Diretriz 5 - Aprimorar a estrutura de governança para o planejamento, a execução e o controle contínuo dos processos administrativos.</t>
  </si>
  <si>
    <t>Gestão de pessoas, ações de saúde, qualidade de vida e segurança do trabalho</t>
  </si>
  <si>
    <t>Diretriz 6 - Promover e fortalecer o processo de internacionalização e interinstitucionalização no ensino, na pesquisa e na extensão, favorecendo sua inserção no rol de universidades reconhecidas mundialmente.</t>
  </si>
  <si>
    <t>Gestão, governança, conformidade e sustentabilidade financeira</t>
  </si>
  <si>
    <t>Diretriz 7 - Fortalecer parcerias de apoio às atividades de ensino, pesquisa e extensão.</t>
  </si>
  <si>
    <t>Graduação</t>
  </si>
  <si>
    <t>Diretriz 8 - Fortalecer a comunicação social e a visibilidade das atividades de ensino, pesquisa, extensão e gestão.</t>
  </si>
  <si>
    <t>Hospital odontológico</t>
  </si>
  <si>
    <t>Diretriz 9 - Valorizar os servidores, humanizar suas condições e relações de trabalho e promover seu desenvolvimento profissional e humano.</t>
  </si>
  <si>
    <t>Hospital veterinário</t>
  </si>
  <si>
    <t>Diretriz 10 - Desenvolver ações de recomposição, ampliação, dimensionamento e reorganização do quadro permanente de pessoal e do quadro de trabalhadores terceirizados.</t>
  </si>
  <si>
    <t>Infraestrutura física e sustentabilidade ambiental</t>
  </si>
  <si>
    <t>Diretriz 11 - Ampliar, modernizar e otimizar a infraestrutura de tecnologia da informação e comunicação.</t>
  </si>
  <si>
    <t>Pós-graduação, pesquisa, inovação tecnológica e empreendedorismo</t>
  </si>
  <si>
    <t>Diretriz 12 - Ampliar, adequar e gerir o uso e a ocupação sustentável do espaço físico, em consonância com os Planos Diretores, otimizando as edificações e a infraestrutura existentes.</t>
  </si>
  <si>
    <t>Relações internacionais e interinstituicionais</t>
  </si>
  <si>
    <t>Diretriz 13 - Aprimorar os processos de gestão de recursos financeiros, alinhando-os à melhoria dos indicadores de desempenho institucionais.</t>
  </si>
  <si>
    <t>Sistema de bibliotecas</t>
  </si>
  <si>
    <t>Tecnologia da Informação e Comunicação</t>
  </si>
  <si>
    <t>Benefícios indiretos têm caráter mais universal e de livre acesso, atendendo público amplo e heterogêneo (especialmente nas ações esportivas e no acesso ao RU);  Resultado abaixo do planejado e similar a 2024.</t>
  </si>
  <si>
    <t>Restrições operacionais e orçamentárias reduziram a capacidade de execução em 2025, com insuficiência de recursos de custeio, limitações de equipe e readequação de prioridades para assegurar a continuidade de serviços essenciais da assistência estudantil, resultando em menor número de ações.</t>
  </si>
  <si>
    <t>A concessão de benefícios diretos de moradia via PNAES ficou limitada por restrições orçamentárias e pela capacidade de atendimento, impedindo a expansão do número de contemplados. O aumento do valor unitário do auxílio e dos custos de permanência reduziu ainda mais a possibilidade de ampliar vagas, mantendo patamar semelhante em 2024 (1.194) e 2025 (1.186), abaixo do planejado (1.811).</t>
  </si>
  <si>
    <t>Baixa ou nenhuma procura pelo auxílio no período.</t>
  </si>
  <si>
    <t>Meta alcançada.</t>
  </si>
  <si>
    <t>Priorizar benefícios diretos na programação anual; buscar recomposição/suplementação orçamentária junto à gestão superior; fortalecer o fluxo contínuo de análise socioeconômica para agilizar e ampliar a concessão dos auxílios.</t>
  </si>
  <si>
    <t>Elaborar e executar calendário anual unificado de eventos da UFU (com PROAE e demais setores), priorizar eventos de baixo custo/alto alcance; ampliar parcerias internas para realização dos eventos.</t>
  </si>
  <si>
    <t>Fortalecer o acompanhamento pedagógico para beneficiários diretos; implementar busca ativa e alerta precoce (faltas, baixo rendimento, trancamento) com atendimento integrado pedagógico-psicossocial.</t>
  </si>
  <si>
    <t>Pagamento de “Auxílio Alimentação – Complementação” para estudantes assistidos dos Campi onde o restaurante universitário não funcionará todos os dias (incluindo sábado, domingo e feriados).</t>
  </si>
  <si>
    <t>Levantar recursos para aquisição de novos kits de instrumental.</t>
  </si>
  <si>
    <t>Planejamento anual por demanda com atenção às metas; painel mensal matriculados x beneficiários por modalidade; fluxo contínuo de análise socioeconômica para reduzir fila e ampliar concessões.</t>
  </si>
  <si>
    <t>Planejamento do calendário anual unificado UFU, com trilhas temáticas por campus; priorizar ações de maior alcance e replicar formatos padronizados; modelo híbrido/itinerante para ampliar o público com baixo custo; parcerias e coexecução.</t>
  </si>
  <si>
    <t>Planejar e priorizar auxílios críticos (moradia/alimentação) com reserva para picos; manter fluxo contínuo de análise socioeconômica e recadastramento periódico; monitorar indicadores em painel mensal.</t>
  </si>
  <si>
    <t>Ampliar divulgação.</t>
  </si>
  <si>
    <t>Pagamento do auxílio transporte no período anterior à implementação do Tarifa Zero no município de Uberlândia.</t>
  </si>
  <si>
    <t>Destinação de orçamento para pagamento de auxílio inclusão digital para estudantes em situação de vulnerabilidade social.</t>
  </si>
  <si>
    <t>Fortalecimento da cultura para os estudantes em situação de vulnerabilidade social, além de ampliação do registro de ações realizadas.</t>
  </si>
  <si>
    <t>Destinação de orçamento para pagamento de auxílio creche para estudantes em situação de vulnerabilidade social.</t>
  </si>
  <si>
    <t>Ampliação do orçamento.</t>
  </si>
  <si>
    <t>Utilização do recurso do Programa Incluir para concessão do auxílio acessibilidade para os estudantes em situação de vulnerabilidade social e com deficiência.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</si>
</sst>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6">
    <font>
      <sz val="11"/>
      <color indexed="8"/>
      <name val="Arial"/>
    </font>
    <font>
      <sz val="11"/>
      <color theme="1"/>
      <name val="Calibri"/>
      <family val="2"/>
      <scheme val="minor"/>
    </font>
    <font>
      <sz val="10"/>
      <color indexed="8"/>
      <name val="Arial"/>
      <family val="2"/>
    </font>
    <font>
      <sz val="11"/>
      <color indexed="8"/>
      <name val="Calibri"/>
      <family val="2"/>
    </font>
    <font>
      <b/>
      <sz val="14"/>
      <color indexed="8"/>
      <name val="Arial"/>
      <family val="2"/>
    </font>
    <font>
      <b/>
      <sz val="10"/>
      <color indexed="8"/>
      <name val="Arial"/>
      <family val="2"/>
    </font>
    <font>
      <u/>
      <sz val="11"/>
      <color indexed="30"/>
      <name val="Cambria"/>
      <family val="1"/>
    </font>
    <font>
      <b/>
      <sz val="11"/>
      <color indexed="8"/>
      <name val="Calibri"/>
      <family val="2"/>
    </font>
    <font>
      <b/>
      <sz val="11"/>
      <color indexed="10"/>
      <name val="Arial"/>
      <family val="2"/>
      <charset val="1"/>
    </font>
    <font>
      <sz val="11"/>
      <color indexed="8"/>
      <name val="Calibri, Arial"/>
    </font>
    <font>
      <sz val="11"/>
      <color indexed="10"/>
      <name val="Arial"/>
      <family val="2"/>
      <charset val="1"/>
    </font>
    <font>
      <sz val="11"/>
      <color indexed="30"/>
      <name val="Calibri"/>
      <family val="2"/>
    </font>
    <font>
      <b/>
      <sz val="10"/>
      <color indexed="9"/>
      <name val="Arial"/>
      <family val="2"/>
    </font>
    <font>
      <sz val="9"/>
      <color indexed="10"/>
      <name val="Arial"/>
      <family val="2"/>
      <charset val="1"/>
    </font>
    <font>
      <sz val="11"/>
      <color theme="1"/>
      <name val="Calibri"/>
      <family val="2"/>
      <scheme val="minor"/>
    </font>
    <font>
      <b/>
      <sz val="10"/>
      <color rgb="FFFF0000"/>
      <name val="Arial"/>
      <family val="2"/>
    </font>
    <font>
      <sz val="10"/>
      <color rgb="FF000000"/>
      <name val="Arial"/>
      <family val="2"/>
    </font>
    <font>
      <sz val="11"/>
      <color indexed="8"/>
      <name val="Arial"/>
      <family val="2"/>
    </font>
    <font>
      <i/>
      <sz val="10"/>
      <color indexed="8"/>
      <name val="Arial"/>
      <family val="2"/>
    </font>
    <font>
      <i/>
      <sz val="11"/>
      <color rgb="FF000000"/>
      <name val="Arial"/>
      <family val="2"/>
    </font>
    <font>
      <sz val="11"/>
      <color rgb="FF000000"/>
      <name val="Arial"/>
      <family val="2"/>
    </font>
    <font>
      <sz val="11"/>
      <color rgb="FFFF0000"/>
      <name val="Arial"/>
      <family val="2"/>
    </font>
    <font>
      <sz val="10"/>
      <color theme="1"/>
      <name val="Arial"/>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s>
  <fills count="19">
    <fill>
      <patternFill patternType="none"/>
    </fill>
    <fill>
      <patternFill patternType="gray125"/>
    </fill>
    <fill>
      <patternFill patternType="solid">
        <fgColor indexed="9"/>
        <bgColor indexed="26"/>
      </patternFill>
    </fill>
    <fill>
      <patternFill patternType="solid">
        <fgColor indexed="22"/>
        <bgColor indexed="44"/>
      </patternFill>
    </fill>
    <fill>
      <patternFill patternType="solid">
        <fgColor indexed="47"/>
        <bgColor indexed="26"/>
      </patternFill>
    </fill>
    <fill>
      <patternFill patternType="solid">
        <fgColor indexed="24"/>
        <bgColor indexed="55"/>
      </patternFill>
    </fill>
    <fill>
      <patternFill patternType="solid">
        <fgColor indexed="26"/>
        <bgColor indexed="43"/>
      </patternFill>
    </fill>
    <fill>
      <patternFill patternType="solid">
        <fgColor indexed="27"/>
        <bgColor indexed="31"/>
      </patternFill>
    </fill>
    <fill>
      <patternFill patternType="solid">
        <fgColor indexed="31"/>
        <bgColor indexed="27"/>
      </patternFill>
    </fill>
    <fill>
      <patternFill patternType="solid">
        <fgColor theme="4" tint="-0.249977111117893"/>
        <bgColor indexed="55"/>
      </patternFill>
    </fill>
    <fill>
      <patternFill patternType="solid">
        <fgColor theme="3" tint="0.59999389629810485"/>
        <bgColor indexed="44"/>
      </patternFill>
    </fill>
    <fill>
      <patternFill patternType="solid">
        <fgColor rgb="FFFFFFFF"/>
        <bgColor rgb="FFFFFFFF"/>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6">
    <border>
      <left/>
      <right/>
      <top/>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808080"/>
      </left>
      <right style="thin">
        <color rgb="FF808080"/>
      </right>
      <top style="thin">
        <color rgb="FF808080"/>
      </top>
      <bottom style="thin">
        <color rgb="FF808080"/>
      </bottom>
      <diagonal/>
    </border>
  </borders>
  <cellStyleXfs count="22">
    <xf numFmtId="0" fontId="0" fillId="0" borderId="0"/>
    <xf numFmtId="0" fontId="14" fillId="0" borderId="0"/>
    <xf numFmtId="0" fontId="1" fillId="0" borderId="0"/>
    <xf numFmtId="0" fontId="23" fillId="0" borderId="0"/>
    <xf numFmtId="0" fontId="24" fillId="0" borderId="0" applyNumberFormat="0" applyBorder="0" applyProtection="0"/>
    <xf numFmtId="0" fontId="25" fillId="12" borderId="0" applyNumberFormat="0" applyBorder="0" applyProtection="0"/>
    <xf numFmtId="0" fontId="25" fillId="13" borderId="0" applyNumberFormat="0" applyBorder="0" applyProtection="0"/>
    <xf numFmtId="0" fontId="24" fillId="14" borderId="0" applyNumberFormat="0" applyBorder="0" applyProtection="0"/>
    <xf numFmtId="0" fontId="26" fillId="15" borderId="0" applyNumberFormat="0" applyBorder="0" applyProtection="0"/>
    <xf numFmtId="0" fontId="27" fillId="16" borderId="0" applyNumberFormat="0" applyBorder="0" applyProtection="0"/>
    <xf numFmtId="0" fontId="28" fillId="0" borderId="0" applyNumberFormat="0" applyBorder="0" applyProtection="0"/>
    <xf numFmtId="0" fontId="29" fillId="17" borderId="0" applyNumberFormat="0" applyBorder="0" applyProtection="0"/>
    <xf numFmtId="0" fontId="30" fillId="0" borderId="0" applyNumberFormat="0" applyBorder="0" applyProtection="0"/>
    <xf numFmtId="0" fontId="31" fillId="0" borderId="0" applyNumberFormat="0" applyBorder="0" applyProtection="0"/>
    <xf numFmtId="0" fontId="32" fillId="0" borderId="0" applyNumberFormat="0" applyBorder="0" applyProtection="0"/>
    <xf numFmtId="0" fontId="33" fillId="0" borderId="0" applyNumberFormat="0" applyBorder="0" applyProtection="0"/>
    <xf numFmtId="0" fontId="34" fillId="18" borderId="0" applyNumberFormat="0" applyBorder="0" applyProtection="0"/>
    <xf numFmtId="0" fontId="20" fillId="0" borderId="0" applyNumberFormat="0" applyBorder="0" applyProtection="0"/>
    <xf numFmtId="0" fontId="35" fillId="18" borderId="15" applyNumberFormat="0" applyProtection="0"/>
    <xf numFmtId="0" fontId="23" fillId="0" borderId="0" applyNumberFormat="0" applyFont="0" applyBorder="0" applyProtection="0"/>
    <xf numFmtId="0" fontId="23" fillId="0" borderId="0" applyNumberFormat="0" applyFont="0" applyBorder="0" applyProtection="0"/>
    <xf numFmtId="0" fontId="26" fillId="0" borderId="0" applyNumberFormat="0" applyBorder="0" applyProtection="0"/>
  </cellStyleXfs>
  <cellXfs count="86">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vertical="center"/>
    </xf>
    <xf numFmtId="0" fontId="5" fillId="2" borderId="0" xfId="0" applyFont="1" applyFill="1" applyAlignment="1">
      <alignment horizontal="center" vertical="center" wrapText="1"/>
    </xf>
    <xf numFmtId="0" fontId="2" fillId="2" borderId="0" xfId="0" applyFont="1" applyFill="1" applyAlignment="1">
      <alignment vertical="center"/>
    </xf>
    <xf numFmtId="0" fontId="5" fillId="2" borderId="0" xfId="0" applyFont="1" applyFill="1" applyAlignment="1">
      <alignment horizontal="center" vertical="center"/>
    </xf>
    <xf numFmtId="0" fontId="2" fillId="2" borderId="0" xfId="0" applyFont="1" applyFill="1" applyAlignment="1">
      <alignment horizontal="left" vertical="center" wrapText="1"/>
    </xf>
    <xf numFmtId="0" fontId="3" fillId="0" borderId="0" xfId="0" applyFont="1" applyAlignment="1">
      <alignment horizontal="left"/>
    </xf>
    <xf numFmtId="0" fontId="3" fillId="0" borderId="0" xfId="0" applyFont="1" applyAlignment="1">
      <alignment wrapText="1"/>
    </xf>
    <xf numFmtId="0" fontId="3" fillId="0" borderId="0" xfId="0" applyFont="1"/>
    <xf numFmtId="0" fontId="3" fillId="0" borderId="0" xfId="0" applyFont="1" applyAlignment="1">
      <alignment horizontal="center" vertical="center"/>
    </xf>
    <xf numFmtId="0" fontId="3" fillId="0" borderId="1" xfId="0" applyFont="1" applyBorder="1" applyAlignment="1">
      <alignment horizontal="left"/>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center" vertical="center" wrapText="1"/>
    </xf>
    <xf numFmtId="0" fontId="6" fillId="0" borderId="0" xfId="0" applyFont="1" applyAlignment="1">
      <alignment horizontal="center"/>
    </xf>
    <xf numFmtId="0" fontId="7" fillId="0" borderId="0" xfId="0" applyFont="1" applyAlignment="1">
      <alignment vertic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9" fontId="3" fillId="0" borderId="2" xfId="0" applyNumberFormat="1" applyFont="1" applyBorder="1" applyAlignment="1">
      <alignment horizontal="center" vertical="center" wrapText="1"/>
    </xf>
    <xf numFmtId="0" fontId="3" fillId="2" borderId="1" xfId="0" applyFont="1" applyFill="1" applyBorder="1" applyAlignment="1">
      <alignment horizontal="left" vertical="center"/>
    </xf>
    <xf numFmtId="0" fontId="2" fillId="0" borderId="0" xfId="0" applyFont="1" applyAlignment="1">
      <alignment horizontal="center" vertical="center" wrapText="1"/>
    </xf>
    <xf numFmtId="0" fontId="5" fillId="0" borderId="0" xfId="0" applyFont="1" applyAlignment="1">
      <alignment horizontal="right" vertical="center" wrapText="1"/>
    </xf>
    <xf numFmtId="2" fontId="2" fillId="0" borderId="0" xfId="0" applyNumberFormat="1" applyFont="1" applyAlignment="1">
      <alignment horizontal="center" vertical="center" wrapText="1"/>
    </xf>
    <xf numFmtId="0" fontId="6" fillId="0" borderId="0" xfId="0" applyFont="1" applyAlignment="1">
      <alignment horizontal="center" wrapText="1"/>
    </xf>
    <xf numFmtId="0" fontId="7" fillId="0" borderId="0" xfId="0" applyFont="1" applyAlignment="1">
      <alignment horizontal="left" vertical="center"/>
    </xf>
    <xf numFmtId="0" fontId="7" fillId="6" borderId="1"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17" fillId="0" borderId="0" xfId="1" applyFont="1"/>
    <xf numFmtId="0" fontId="14" fillId="0" borderId="0" xfId="1"/>
    <xf numFmtId="0" fontId="1" fillId="0" borderId="0" xfId="2"/>
    <xf numFmtId="0" fontId="5" fillId="3"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2" fillId="0" borderId="11" xfId="0" applyFont="1" applyBorder="1" applyAlignment="1">
      <alignment horizontal="center" vertical="center" wrapText="1"/>
    </xf>
    <xf numFmtId="2" fontId="2" fillId="0" borderId="11" xfId="0" applyNumberFormat="1" applyFont="1" applyBorder="1" applyAlignment="1">
      <alignment horizontal="center" vertical="center" wrapText="1"/>
    </xf>
    <xf numFmtId="3" fontId="2" fillId="0" borderId="11" xfId="0" applyNumberFormat="1" applyFont="1" applyBorder="1" applyAlignment="1">
      <alignment horizontal="center" vertical="center" wrapText="1"/>
    </xf>
    <xf numFmtId="164" fontId="2" fillId="0" borderId="11" xfId="0" applyNumberFormat="1" applyFont="1" applyBorder="1" applyAlignment="1">
      <alignment horizontal="center" vertical="center" wrapText="1"/>
    </xf>
    <xf numFmtId="2" fontId="2" fillId="0" borderId="11" xfId="0" applyNumberFormat="1"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3" fontId="2" fillId="0" borderId="11" xfId="0" applyNumberFormat="1" applyFont="1" applyBorder="1" applyAlignment="1" applyProtection="1">
      <alignment horizontal="center" vertical="center" wrapText="1"/>
      <protection locked="0"/>
    </xf>
    <xf numFmtId="164" fontId="2" fillId="0" borderId="11" xfId="0" applyNumberFormat="1" applyFont="1" applyBorder="1" applyAlignment="1" applyProtection="1">
      <alignment horizontal="center" vertical="center" wrapText="1"/>
      <protection locked="0"/>
    </xf>
    <xf numFmtId="0" fontId="12" fillId="9" borderId="11"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16" fillId="0" borderId="11" xfId="0" applyFont="1" applyBorder="1" applyAlignment="1">
      <alignment horizontal="center" vertical="center" wrapText="1"/>
    </xf>
    <xf numFmtId="2" fontId="16" fillId="0" borderId="11" xfId="0" applyNumberFormat="1" applyFont="1" applyBorder="1" applyAlignment="1">
      <alignment horizontal="center" vertical="center" wrapText="1"/>
    </xf>
    <xf numFmtId="0" fontId="16" fillId="11" borderId="11" xfId="0" applyFont="1" applyFill="1" applyBorder="1" applyAlignment="1">
      <alignment horizontal="center" vertical="center" wrapText="1"/>
    </xf>
    <xf numFmtId="10" fontId="16" fillId="0" borderId="11" xfId="0" applyNumberFormat="1" applyFont="1" applyBorder="1" applyAlignment="1">
      <alignment horizontal="center" vertical="center" wrapText="1"/>
    </xf>
    <xf numFmtId="3" fontId="16" fillId="0" borderId="11" xfId="0" applyNumberFormat="1" applyFont="1" applyBorder="1" applyAlignment="1">
      <alignment horizontal="center" vertical="center" wrapText="1"/>
    </xf>
    <xf numFmtId="0" fontId="2" fillId="0" borderId="0" xfId="0" applyFont="1" applyProtection="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11" borderId="14" xfId="0" applyFont="1" applyFill="1" applyBorder="1" applyAlignment="1" applyProtection="1">
      <alignment horizontal="center" vertical="center" wrapText="1"/>
      <protection locked="0"/>
    </xf>
    <xf numFmtId="0" fontId="16" fillId="11" borderId="13"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16" fillId="0" borderId="13" xfId="3" applyFont="1" applyBorder="1" applyAlignment="1">
      <alignment horizontal="center" vertical="center" wrapText="1"/>
    </xf>
    <xf numFmtId="3" fontId="16" fillId="0" borderId="13" xfId="3" applyNumberFormat="1" applyFont="1" applyBorder="1" applyAlignment="1">
      <alignment horizontal="center" vertical="center" wrapText="1"/>
    </xf>
    <xf numFmtId="2" fontId="16" fillId="0" borderId="13" xfId="3" applyNumberFormat="1" applyFont="1" applyBorder="1" applyAlignment="1">
      <alignment horizontal="center" vertical="center" wrapText="1"/>
    </xf>
    <xf numFmtId="0" fontId="16" fillId="11" borderId="13" xfId="3" applyFont="1" applyFill="1" applyBorder="1" applyAlignment="1">
      <alignment horizontal="center" vertical="center" wrapText="1"/>
    </xf>
    <xf numFmtId="0" fontId="16" fillId="0" borderId="13" xfId="3" applyFont="1" applyBorder="1" applyAlignment="1" applyProtection="1">
      <alignment horizontal="center" vertical="center" wrapText="1"/>
      <protection locked="0"/>
    </xf>
    <xf numFmtId="0" fontId="2" fillId="0" borderId="0" xfId="0" applyFont="1" applyAlignment="1">
      <alignment horizontal="center"/>
    </xf>
    <xf numFmtId="0" fontId="4" fillId="7" borderId="1" xfId="0" applyFont="1" applyFill="1" applyBorder="1" applyAlignment="1">
      <alignment horizontal="center" vertical="center" wrapText="1"/>
    </xf>
    <xf numFmtId="0" fontId="2" fillId="8" borderId="0" xfId="0" applyFont="1" applyFill="1" applyAlignment="1">
      <alignment horizontal="left" vertical="center" wrapText="1"/>
    </xf>
    <xf numFmtId="0" fontId="2" fillId="8" borderId="0" xfId="0" applyFont="1" applyFill="1" applyAlignment="1">
      <alignment horizontal="left" wrapText="1"/>
    </xf>
    <xf numFmtId="0" fontId="2" fillId="2" borderId="0" xfId="0" applyFont="1" applyFill="1" applyAlignment="1">
      <alignment horizontal="center" vertical="center" wrapText="1"/>
    </xf>
    <xf numFmtId="0" fontId="17" fillId="0" borderId="3" xfId="2" applyFont="1" applyBorder="1" applyAlignment="1">
      <alignment horizontal="left" vertical="top" wrapText="1"/>
    </xf>
    <xf numFmtId="0" fontId="1" fillId="0" borderId="4" xfId="2" applyBorder="1" applyAlignment="1">
      <alignment horizontal="left" vertical="top"/>
    </xf>
    <xf numFmtId="0" fontId="1" fillId="0" borderId="5" xfId="2" applyBorder="1" applyAlignment="1">
      <alignment horizontal="left" vertical="top"/>
    </xf>
    <xf numFmtId="0" fontId="1" fillId="0" borderId="6" xfId="2" applyBorder="1" applyAlignment="1">
      <alignment horizontal="left" vertical="top"/>
    </xf>
    <xf numFmtId="0" fontId="1" fillId="0" borderId="0" xfId="2" applyAlignment="1">
      <alignment horizontal="left" vertical="top"/>
    </xf>
    <xf numFmtId="0" fontId="1" fillId="0" borderId="7" xfId="2" applyBorder="1" applyAlignment="1">
      <alignment horizontal="left" vertical="top"/>
    </xf>
    <xf numFmtId="0" fontId="1" fillId="0" borderId="8" xfId="2" applyBorder="1" applyAlignment="1">
      <alignment horizontal="left" vertical="top"/>
    </xf>
    <xf numFmtId="0" fontId="1" fillId="0" borderId="9" xfId="2" applyBorder="1" applyAlignment="1">
      <alignment horizontal="left" vertical="top"/>
    </xf>
    <xf numFmtId="0" fontId="1" fillId="0" borderId="10" xfId="2" applyBorder="1" applyAlignment="1">
      <alignment horizontal="left" vertical="top"/>
    </xf>
    <xf numFmtId="0" fontId="2" fillId="0" borderId="0" xfId="0" applyFont="1" applyAlignment="1">
      <alignment horizontal="left" vertical="center" wrapText="1"/>
    </xf>
  </cellXfs>
  <cellStyles count="22">
    <cellStyle name="Accent" xfId="4" xr:uid="{4E456833-43CA-47C8-8813-15AAD6E24840}"/>
    <cellStyle name="Accent 1" xfId="5" xr:uid="{D7ED10F8-F5D4-49C6-A08A-42F441573F68}"/>
    <cellStyle name="Accent 2" xfId="6" xr:uid="{719D3866-E0D3-4374-9671-0D29685F36A0}"/>
    <cellStyle name="Accent 3" xfId="7" xr:uid="{DA517488-326B-4D82-A23D-CDCF435E8958}"/>
    <cellStyle name="Bad" xfId="8" xr:uid="{D4E9DCE1-429A-4744-882C-5F847CC69405}"/>
    <cellStyle name="Error" xfId="9" xr:uid="{9AB9FA7D-B50B-4206-9770-2543D5A681C0}"/>
    <cellStyle name="Footnote" xfId="10" xr:uid="{1CD2A578-35F2-4C87-BF7D-060E9EB27989}"/>
    <cellStyle name="Good" xfId="11" xr:uid="{68DC06AE-EFBF-43CA-A402-9139D576F882}"/>
    <cellStyle name="Heading" xfId="12" xr:uid="{599ADB69-A722-44B0-BE7D-28291720B076}"/>
    <cellStyle name="Heading 1" xfId="13" xr:uid="{96A36383-70EE-4264-BD63-FA33BA2454DC}"/>
    <cellStyle name="Heading 2" xfId="14" xr:uid="{7F28B335-AE65-4D09-A187-B3A8E8F2FD23}"/>
    <cellStyle name="Hyperlink" xfId="15" xr:uid="{F91E4335-F3E5-4CCD-9D0A-8BFC38B15EBC}"/>
    <cellStyle name="Neutral" xfId="16" xr:uid="{5C26C71D-0ECC-4C1A-9440-6BB466C2B6CB}"/>
    <cellStyle name="Normal" xfId="0" builtinId="0"/>
    <cellStyle name="Normal 2" xfId="2" xr:uid="{DE0946A0-0EBD-4080-B2ED-512CAB5FAB75}"/>
    <cellStyle name="Normal 3" xfId="3" xr:uid="{6A5E1CD0-8788-49A7-81C8-80B03DBA8DB3}"/>
    <cellStyle name="Normal 7" xfId="1" xr:uid="{00000000-0005-0000-0000-000001000000}"/>
    <cellStyle name="Normal 7 2" xfId="17" xr:uid="{B8F99879-F411-4F3C-AA87-589ED4615D46}"/>
    <cellStyle name="Note" xfId="18" xr:uid="{6F48383F-023D-403F-B92A-2A0191E12E45}"/>
    <cellStyle name="Status" xfId="19" xr:uid="{2EBC972F-BE16-454E-9D7C-09694F8B0FF6}"/>
    <cellStyle name="Text" xfId="20" xr:uid="{316F3898-ADCB-4806-9285-003BA7ECAF8F}"/>
    <cellStyle name="Warning" xfId="21" xr:uid="{B356CECB-F66C-4583-8C04-4D853F88EA3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4C6E7"/>
      <rgbColor rgb="00808080"/>
      <rgbColor rgb="008EA9DB"/>
      <rgbColor rgb="00993366"/>
      <rgbColor rgb="00FEF2CB"/>
      <rgbColor rgb="00D9E2F3"/>
      <rgbColor rgb="00660066"/>
      <rgbColor rgb="00FF8080"/>
      <rgbColor rgb="000563C1"/>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E59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3314700</xdr:colOff>
      <xdr:row>1</xdr:row>
      <xdr:rowOff>47625</xdr:rowOff>
    </xdr:from>
    <xdr:to>
      <xdr:col>3</xdr:col>
      <xdr:colOff>1409700</xdr:colOff>
      <xdr:row>5</xdr:row>
      <xdr:rowOff>152400</xdr:rowOff>
    </xdr:to>
    <xdr:pic>
      <xdr:nvPicPr>
        <xdr:cNvPr id="1030" name="Imagem 2">
          <a:extLst>
            <a:ext uri="{FF2B5EF4-FFF2-40B4-BE49-F238E27FC236}">
              <a16:creationId xmlns:a16="http://schemas.microsoft.com/office/drawing/2014/main" id="{B84FADDE-ABEE-447D-AED8-C6E8403150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991" b="26254"/>
        <a:stretch>
          <a:fillRect/>
        </a:stretch>
      </xdr:blipFill>
      <xdr:spPr bwMode="auto">
        <a:xfrm>
          <a:off x="3943350" y="238125"/>
          <a:ext cx="3467100" cy="1104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t="26991" b="26254"/>
                <a:stretch>
                  <a:fillRect/>
                </a:stretch>
              </a:blipFill>
            </a14:hiddenFill>
          </a:ext>
          <a:ext uri="{91240B29-F687-4F45-9708-019B960494DF}">
            <a14:hiddenLine xmlns:a14="http://schemas.microsoft.com/office/drawing/2010/main" w="12600">
              <a:solidFill>
                <a:srgbClr val="2F528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323850</xdr:colOff>
      <xdr:row>39</xdr:row>
      <xdr:rowOff>76200</xdr:rowOff>
    </xdr:from>
    <xdr:to>
      <xdr:col>5</xdr:col>
      <xdr:colOff>819150</xdr:colOff>
      <xdr:row>45</xdr:row>
      <xdr:rowOff>190500</xdr:rowOff>
    </xdr:to>
    <xdr:pic>
      <xdr:nvPicPr>
        <xdr:cNvPr id="3083" name="image1.png">
          <a:extLst>
            <a:ext uri="{FF2B5EF4-FFF2-40B4-BE49-F238E27FC236}">
              <a16:creationId xmlns:a16="http://schemas.microsoft.com/office/drawing/2014/main" id="{2860A7E2-7E17-417A-A650-7F3EC594FB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3625" y="18488025"/>
          <a:ext cx="3076575" cy="1314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12600">
              <a:solidFill>
                <a:srgbClr val="2F528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161925</xdr:colOff>
      <xdr:row>3</xdr:row>
      <xdr:rowOff>352425</xdr:rowOff>
    </xdr:from>
    <xdr:to>
      <xdr:col>4</xdr:col>
      <xdr:colOff>2409825</xdr:colOff>
      <xdr:row>3</xdr:row>
      <xdr:rowOff>1409700</xdr:rowOff>
    </xdr:to>
    <xdr:pic>
      <xdr:nvPicPr>
        <xdr:cNvPr id="3084" name="image1.png">
          <a:extLst>
            <a:ext uri="{FF2B5EF4-FFF2-40B4-BE49-F238E27FC236}">
              <a16:creationId xmlns:a16="http://schemas.microsoft.com/office/drawing/2014/main" id="{8E3FF364-3826-4D8E-9432-C8B84B4F7A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81700" y="1685925"/>
          <a:ext cx="2247900" cy="10572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12600">
              <a:solidFill>
                <a:srgbClr val="2F528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161925</xdr:colOff>
      <xdr:row>5</xdr:row>
      <xdr:rowOff>9525</xdr:rowOff>
    </xdr:from>
    <xdr:to>
      <xdr:col>6</xdr:col>
      <xdr:colOff>523875</xdr:colOff>
      <xdr:row>8</xdr:row>
      <xdr:rowOff>47625</xdr:rowOff>
    </xdr:to>
    <xdr:pic>
      <xdr:nvPicPr>
        <xdr:cNvPr id="4102" name="image1.png">
          <a:extLst>
            <a:ext uri="{FF2B5EF4-FFF2-40B4-BE49-F238E27FC236}">
              <a16:creationId xmlns:a16="http://schemas.microsoft.com/office/drawing/2014/main" id="{674F7DC0-3FD2-4B2F-AFE0-E06AE73F67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0" y="1533525"/>
          <a:ext cx="2238375" cy="1181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12600">
              <a:solidFill>
                <a:srgbClr val="2F528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552450</xdr:colOff>
      <xdr:row>0</xdr:row>
      <xdr:rowOff>142875</xdr:rowOff>
    </xdr:from>
    <xdr:to>
      <xdr:col>4</xdr:col>
      <xdr:colOff>914400</xdr:colOff>
      <xdr:row>7</xdr:row>
      <xdr:rowOff>180975</xdr:rowOff>
    </xdr:to>
    <xdr:pic>
      <xdr:nvPicPr>
        <xdr:cNvPr id="2" name="Imagem 2">
          <a:extLst>
            <a:ext uri="{FF2B5EF4-FFF2-40B4-BE49-F238E27FC236}">
              <a16:creationId xmlns:a16="http://schemas.microsoft.com/office/drawing/2014/main" id="{B9B7DD0D-0D4D-4361-8DC8-B680A6BF80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991" b="26254"/>
        <a:stretch>
          <a:fillRect/>
        </a:stretch>
      </xdr:blipFill>
      <xdr:spPr bwMode="auto">
        <a:xfrm>
          <a:off x="2686050" y="142875"/>
          <a:ext cx="3876675" cy="1371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t="26991" b="26254"/>
                <a:stretch>
                  <a:fillRect/>
                </a:stretch>
              </a:blipFill>
            </a14:hiddenFill>
          </a:ext>
          <a:ext uri="{91240B29-F687-4F45-9708-019B960494DF}">
            <a14:hiddenLine xmlns:a14="http://schemas.microsoft.com/office/drawing/2010/main" w="12600">
              <a:solidFill>
                <a:srgbClr val="2F528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180975</xdr:colOff>
      <xdr:row>9</xdr:row>
      <xdr:rowOff>114300</xdr:rowOff>
    </xdr:from>
    <xdr:to>
      <xdr:col>4</xdr:col>
      <xdr:colOff>3352800</xdr:colOff>
      <xdr:row>9</xdr:row>
      <xdr:rowOff>1209675</xdr:rowOff>
    </xdr:to>
    <xdr:pic>
      <xdr:nvPicPr>
        <xdr:cNvPr id="20491" name="Imagem 1">
          <a:extLst>
            <a:ext uri="{FF2B5EF4-FFF2-40B4-BE49-F238E27FC236}">
              <a16:creationId xmlns:a16="http://schemas.microsoft.com/office/drawing/2014/main" id="{496CE9FC-F699-4954-8C61-A8441A7C8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4225" y="10115550"/>
          <a:ext cx="3171825" cy="10953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12600">
              <a:solidFill>
                <a:srgbClr val="2F528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200025</xdr:colOff>
      <xdr:row>10</xdr:row>
      <xdr:rowOff>123825</xdr:rowOff>
    </xdr:from>
    <xdr:to>
      <xdr:col>4</xdr:col>
      <xdr:colOff>2990850</xdr:colOff>
      <xdr:row>10</xdr:row>
      <xdr:rowOff>1038225</xdr:rowOff>
    </xdr:to>
    <xdr:pic>
      <xdr:nvPicPr>
        <xdr:cNvPr id="20492" name="Imagem 2">
          <a:extLst>
            <a:ext uri="{FF2B5EF4-FFF2-40B4-BE49-F238E27FC236}">
              <a16:creationId xmlns:a16="http://schemas.microsoft.com/office/drawing/2014/main" id="{354E22C9-5AF0-4744-8E17-96D878FD81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53275" y="11572875"/>
          <a:ext cx="2790825" cy="9144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12600">
              <a:solidFill>
                <a:srgbClr val="2F528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X998"/>
  <sheetViews>
    <sheetView showGridLines="0" topLeftCell="A5" workbookViewId="0">
      <selection activeCell="C17" sqref="C17:G17"/>
    </sheetView>
  </sheetViews>
  <sheetFormatPr defaultColWidth="0" defaultRowHeight="12.75" customHeight="1" zeroHeight="1"/>
  <cols>
    <col min="1" max="1" width="2.625" customWidth="1"/>
    <col min="2" max="2" width="5.5" style="1" customWidth="1"/>
    <col min="3" max="3" width="70.5" style="1" customWidth="1"/>
    <col min="4" max="4" width="26.625" style="1" customWidth="1"/>
    <col min="5" max="5" width="16" style="1" customWidth="1"/>
    <col min="6" max="6" width="23.125" style="1" customWidth="1"/>
    <col min="7" max="7" width="7.625" style="1" customWidth="1"/>
    <col min="8" max="8" width="4" style="1" customWidth="1"/>
    <col min="9" max="24" width="7.625" hidden="1" customWidth="1"/>
    <col min="25" max="16384" width="12.25" hidden="1"/>
  </cols>
  <sheetData>
    <row r="1" spans="1:24" ht="15">
      <c r="A1" s="2"/>
      <c r="B1" s="3"/>
      <c r="C1" s="4"/>
      <c r="D1" s="3"/>
      <c r="E1" s="3"/>
      <c r="F1" s="3"/>
      <c r="G1" s="3"/>
      <c r="H1" s="3"/>
      <c r="I1" s="2"/>
      <c r="J1" s="2"/>
      <c r="K1" s="2"/>
      <c r="L1" s="2"/>
      <c r="M1" s="2"/>
      <c r="N1" s="2"/>
      <c r="O1" s="2"/>
      <c r="P1" s="2"/>
      <c r="Q1" s="2"/>
      <c r="R1" s="2"/>
      <c r="S1" s="2"/>
      <c r="T1" s="2"/>
      <c r="U1" s="2"/>
      <c r="V1" s="2"/>
      <c r="W1" s="2"/>
      <c r="X1" s="2"/>
    </row>
    <row r="2" spans="1:24" ht="15">
      <c r="A2" s="2"/>
      <c r="B2" s="3"/>
      <c r="C2" s="4"/>
      <c r="D2" s="3"/>
      <c r="E2" s="3"/>
      <c r="F2" s="3"/>
      <c r="G2" s="3"/>
      <c r="H2" s="3"/>
      <c r="I2" s="2"/>
      <c r="J2" s="2"/>
      <c r="K2" s="2"/>
      <c r="L2" s="2"/>
      <c r="M2" s="2"/>
      <c r="N2" s="2"/>
      <c r="O2" s="2"/>
      <c r="P2" s="2"/>
      <c r="Q2" s="2"/>
      <c r="R2" s="2"/>
      <c r="S2" s="2"/>
      <c r="T2" s="2"/>
      <c r="U2" s="2"/>
      <c r="V2" s="2"/>
      <c r="W2" s="2"/>
      <c r="X2" s="2"/>
    </row>
    <row r="3" spans="1:24" ht="15">
      <c r="A3" s="2"/>
      <c r="B3" s="3"/>
      <c r="C3" s="4"/>
      <c r="D3" s="3"/>
      <c r="E3" s="3"/>
      <c r="F3" s="3"/>
      <c r="G3" s="3"/>
      <c r="H3" s="3"/>
      <c r="I3" s="2"/>
      <c r="J3" s="2"/>
      <c r="K3" s="2"/>
      <c r="L3" s="2"/>
      <c r="M3" s="2"/>
      <c r="N3" s="2"/>
      <c r="O3" s="2"/>
      <c r="P3" s="2"/>
      <c r="Q3" s="2"/>
      <c r="R3" s="2"/>
      <c r="S3" s="2"/>
      <c r="T3" s="2"/>
      <c r="U3" s="2"/>
      <c r="V3" s="2"/>
      <c r="W3" s="2"/>
      <c r="X3" s="2"/>
    </row>
    <row r="4" spans="1:24" ht="15">
      <c r="A4" s="2"/>
      <c r="B4" s="3"/>
      <c r="C4" s="4"/>
      <c r="D4" s="3"/>
      <c r="E4" s="3"/>
      <c r="F4" s="3"/>
      <c r="G4" s="3"/>
      <c r="H4" s="3"/>
      <c r="I4" s="2"/>
      <c r="J4" s="2"/>
      <c r="K4" s="2"/>
      <c r="L4" s="2"/>
      <c r="M4" s="2"/>
      <c r="N4" s="2"/>
      <c r="O4" s="2"/>
      <c r="P4" s="2"/>
      <c r="Q4" s="2"/>
      <c r="R4" s="2"/>
      <c r="S4" s="2"/>
      <c r="T4" s="2"/>
      <c r="U4" s="2"/>
      <c r="V4" s="2"/>
      <c r="W4" s="2"/>
      <c r="X4" s="2"/>
    </row>
    <row r="5" spans="1:24" ht="33.75" customHeight="1">
      <c r="A5" s="2"/>
      <c r="B5" s="3"/>
      <c r="C5" s="4"/>
      <c r="D5" s="3"/>
      <c r="E5" s="3"/>
      <c r="F5" s="3"/>
      <c r="G5" s="3"/>
      <c r="H5" s="3"/>
      <c r="I5" s="2"/>
      <c r="J5" s="2"/>
      <c r="K5" s="2"/>
      <c r="L5" s="2"/>
      <c r="M5" s="2"/>
      <c r="N5" s="2"/>
      <c r="O5" s="2"/>
      <c r="P5" s="2"/>
      <c r="Q5" s="2"/>
      <c r="R5" s="2"/>
      <c r="S5" s="2"/>
      <c r="T5" s="2"/>
      <c r="U5" s="2"/>
      <c r="V5" s="2"/>
      <c r="W5" s="2"/>
      <c r="X5" s="2"/>
    </row>
    <row r="6" spans="1:24" ht="33.75" customHeight="1">
      <c r="A6" s="2"/>
      <c r="B6" s="3"/>
      <c r="C6" s="4"/>
      <c r="D6" s="3"/>
      <c r="E6" s="3"/>
      <c r="F6" s="3"/>
      <c r="G6" s="3"/>
      <c r="H6" s="3"/>
      <c r="I6" s="2"/>
      <c r="J6" s="2"/>
      <c r="K6" s="2"/>
      <c r="L6" s="2"/>
      <c r="M6" s="2"/>
      <c r="N6" s="2"/>
      <c r="O6" s="2"/>
      <c r="P6" s="2"/>
      <c r="Q6" s="2"/>
      <c r="R6" s="2"/>
      <c r="S6" s="2"/>
      <c r="T6" s="2"/>
      <c r="U6" s="2"/>
      <c r="V6" s="2"/>
      <c r="W6" s="2"/>
      <c r="X6" s="2"/>
    </row>
    <row r="7" spans="1:24" ht="15" customHeight="1">
      <c r="A7" s="2"/>
      <c r="B7" s="72" t="s">
        <v>0</v>
      </c>
      <c r="C7" s="72"/>
      <c r="D7" s="72"/>
      <c r="E7" s="72"/>
      <c r="F7" s="72"/>
      <c r="G7" s="72"/>
      <c r="H7" s="3"/>
      <c r="I7" s="2"/>
      <c r="J7" s="2"/>
      <c r="K7" s="2"/>
      <c r="L7" s="2"/>
      <c r="M7" s="2"/>
      <c r="N7" s="2"/>
      <c r="O7" s="2"/>
      <c r="P7" s="2"/>
      <c r="Q7" s="2"/>
      <c r="R7" s="2"/>
      <c r="S7" s="2"/>
      <c r="T7" s="2"/>
      <c r="U7" s="2"/>
      <c r="V7" s="2"/>
      <c r="W7" s="2"/>
      <c r="X7" s="2"/>
    </row>
    <row r="8" spans="1:24" ht="15">
      <c r="A8" s="2"/>
      <c r="B8" s="72"/>
      <c r="C8" s="72"/>
      <c r="D8" s="72"/>
      <c r="E8" s="72"/>
      <c r="F8" s="72"/>
      <c r="G8" s="72"/>
      <c r="H8" s="3"/>
      <c r="I8" s="2"/>
      <c r="J8" s="2"/>
      <c r="K8" s="2"/>
      <c r="L8" s="2"/>
      <c r="M8" s="2"/>
      <c r="N8" s="2"/>
      <c r="O8" s="2"/>
      <c r="P8" s="2"/>
      <c r="Q8" s="2"/>
      <c r="R8" s="2"/>
      <c r="S8" s="2"/>
      <c r="T8" s="2"/>
      <c r="U8" s="2"/>
      <c r="V8" s="2"/>
      <c r="W8" s="2"/>
      <c r="X8" s="2"/>
    </row>
    <row r="9" spans="1:24" ht="15">
      <c r="A9" s="5"/>
      <c r="B9" s="6"/>
      <c r="C9" s="6"/>
      <c r="D9" s="6"/>
      <c r="E9" s="7"/>
      <c r="F9" s="7"/>
      <c r="G9" s="7"/>
      <c r="H9" s="7"/>
      <c r="I9" s="5"/>
      <c r="J9" s="5"/>
      <c r="K9" s="5"/>
      <c r="L9" s="5"/>
      <c r="M9" s="5"/>
      <c r="N9" s="5"/>
      <c r="O9" s="5"/>
      <c r="P9" s="5"/>
      <c r="Q9" s="5"/>
      <c r="R9" s="5"/>
      <c r="S9" s="5"/>
      <c r="T9" s="5"/>
      <c r="U9" s="5"/>
      <c r="V9" s="5"/>
      <c r="W9" s="5"/>
      <c r="X9" s="5"/>
    </row>
    <row r="10" spans="1:24" ht="14.1" customHeight="1">
      <c r="A10" s="2"/>
      <c r="B10" s="8" t="s">
        <v>1</v>
      </c>
      <c r="C10" s="73" t="s">
        <v>2</v>
      </c>
      <c r="D10" s="73"/>
      <c r="E10" s="73"/>
      <c r="F10" s="73"/>
      <c r="G10" s="73"/>
      <c r="H10" s="3"/>
      <c r="I10" s="2"/>
      <c r="J10" s="2"/>
      <c r="K10" s="2"/>
      <c r="L10" s="2"/>
      <c r="M10" s="2"/>
      <c r="N10" s="2"/>
      <c r="O10" s="2"/>
      <c r="P10" s="2"/>
      <c r="Q10" s="2"/>
      <c r="R10" s="2"/>
      <c r="S10" s="2"/>
      <c r="T10" s="2"/>
      <c r="U10" s="2"/>
      <c r="V10" s="2"/>
      <c r="W10" s="2"/>
      <c r="X10" s="2"/>
    </row>
    <row r="11" spans="1:24" ht="14.1" customHeight="1">
      <c r="A11" s="2"/>
      <c r="B11" s="8" t="s">
        <v>3</v>
      </c>
      <c r="C11" s="73" t="s">
        <v>4</v>
      </c>
      <c r="D11" s="73"/>
      <c r="E11" s="73"/>
      <c r="F11" s="73"/>
      <c r="G11" s="73"/>
      <c r="H11" s="3"/>
      <c r="I11" s="2"/>
      <c r="J11" s="2"/>
      <c r="K11" s="2"/>
      <c r="L11" s="2"/>
      <c r="M11" s="2"/>
      <c r="N11" s="2"/>
      <c r="O11" s="2"/>
      <c r="P11" s="2"/>
      <c r="Q11" s="2"/>
      <c r="R11" s="2"/>
      <c r="S11" s="2"/>
      <c r="T11" s="2"/>
      <c r="U11" s="2"/>
      <c r="V11" s="2"/>
      <c r="W11" s="2"/>
      <c r="X11" s="2"/>
    </row>
    <row r="12" spans="1:24" ht="14.1" customHeight="1">
      <c r="A12" s="2"/>
      <c r="B12" s="8" t="s">
        <v>5</v>
      </c>
      <c r="C12" s="73" t="s">
        <v>6</v>
      </c>
      <c r="D12" s="73"/>
      <c r="E12" s="73"/>
      <c r="F12" s="73"/>
      <c r="G12" s="73"/>
      <c r="H12" s="3"/>
      <c r="I12" s="2"/>
      <c r="J12" s="2"/>
      <c r="K12" s="2"/>
      <c r="L12" s="2"/>
      <c r="M12" s="2"/>
      <c r="N12" s="2"/>
      <c r="O12" s="2"/>
      <c r="P12" s="2"/>
      <c r="Q12" s="2"/>
      <c r="R12" s="2"/>
      <c r="S12" s="2"/>
      <c r="T12" s="2"/>
      <c r="U12" s="2"/>
      <c r="V12" s="2"/>
      <c r="W12" s="2"/>
      <c r="X12" s="2"/>
    </row>
    <row r="13" spans="1:24" ht="14.1" customHeight="1">
      <c r="A13" s="2"/>
      <c r="B13" s="8" t="s">
        <v>7</v>
      </c>
      <c r="C13" s="73" t="s">
        <v>8</v>
      </c>
      <c r="D13" s="73"/>
      <c r="E13" s="73"/>
      <c r="F13" s="73"/>
      <c r="G13" s="73"/>
      <c r="H13" s="3"/>
      <c r="I13" s="2"/>
      <c r="J13" s="2"/>
      <c r="K13" s="2"/>
      <c r="L13" s="2"/>
      <c r="M13" s="2"/>
      <c r="N13" s="2"/>
      <c r="O13" s="2"/>
      <c r="P13" s="2"/>
      <c r="Q13" s="2"/>
      <c r="R13" s="2"/>
      <c r="S13" s="2"/>
      <c r="T13" s="2"/>
      <c r="U13" s="2"/>
      <c r="V13" s="2"/>
      <c r="W13" s="2"/>
      <c r="X13" s="2"/>
    </row>
    <row r="14" spans="1:24" ht="15" customHeight="1">
      <c r="A14" s="2"/>
      <c r="B14" s="8" t="s">
        <v>9</v>
      </c>
      <c r="C14" s="73" t="s">
        <v>10</v>
      </c>
      <c r="D14" s="73"/>
      <c r="E14" s="73"/>
      <c r="F14" s="73"/>
      <c r="G14" s="73"/>
      <c r="H14" s="3"/>
      <c r="I14" s="2"/>
      <c r="J14" s="2"/>
      <c r="K14" s="2"/>
      <c r="L14" s="2"/>
      <c r="M14" s="2"/>
      <c r="N14" s="2"/>
      <c r="O14" s="2"/>
      <c r="P14" s="2"/>
      <c r="Q14" s="2"/>
      <c r="R14" s="2"/>
      <c r="S14" s="2"/>
      <c r="T14" s="2"/>
      <c r="U14" s="2"/>
      <c r="V14" s="2"/>
      <c r="W14" s="2"/>
      <c r="X14" s="2"/>
    </row>
    <row r="15" spans="1:24" ht="14.1" customHeight="1">
      <c r="A15" s="2"/>
      <c r="B15" s="8" t="s">
        <v>11</v>
      </c>
      <c r="C15" s="74" t="s">
        <v>12</v>
      </c>
      <c r="D15" s="74"/>
      <c r="E15" s="74"/>
      <c r="F15" s="74"/>
      <c r="G15" s="74"/>
      <c r="H15" s="3"/>
      <c r="I15" s="2"/>
      <c r="J15" s="2"/>
      <c r="K15" s="2"/>
      <c r="L15" s="2"/>
      <c r="M15" s="2"/>
      <c r="N15" s="2"/>
      <c r="O15" s="2"/>
      <c r="P15" s="2"/>
      <c r="Q15" s="2"/>
      <c r="R15" s="2"/>
      <c r="S15" s="2"/>
      <c r="T15" s="2"/>
      <c r="U15" s="2"/>
      <c r="V15" s="2"/>
      <c r="W15" s="2"/>
      <c r="X15" s="2"/>
    </row>
    <row r="16" spans="1:24" ht="15" customHeight="1">
      <c r="A16" s="2"/>
      <c r="B16" s="8" t="s">
        <v>13</v>
      </c>
      <c r="C16" s="73" t="s">
        <v>14</v>
      </c>
      <c r="D16" s="73"/>
      <c r="E16" s="73"/>
      <c r="F16" s="73"/>
      <c r="G16" s="73"/>
      <c r="H16" s="3"/>
      <c r="I16" s="2"/>
      <c r="J16" s="2"/>
      <c r="K16" s="2"/>
      <c r="L16" s="2"/>
      <c r="M16" s="2"/>
      <c r="N16" s="2"/>
      <c r="O16" s="2"/>
      <c r="P16" s="2"/>
      <c r="Q16" s="2"/>
      <c r="R16" s="2"/>
      <c r="S16" s="2"/>
      <c r="T16" s="2"/>
      <c r="U16" s="2"/>
      <c r="V16" s="2"/>
      <c r="W16" s="2"/>
      <c r="X16" s="2"/>
    </row>
    <row r="17" spans="1:24" ht="15" customHeight="1">
      <c r="A17" s="2"/>
      <c r="B17" s="8" t="s">
        <v>15</v>
      </c>
      <c r="C17" s="73" t="s">
        <v>16</v>
      </c>
      <c r="D17" s="73"/>
      <c r="E17" s="73"/>
      <c r="F17" s="73"/>
      <c r="G17" s="73"/>
      <c r="H17" s="3"/>
      <c r="I17" s="2"/>
      <c r="J17" s="2"/>
      <c r="K17" s="2"/>
      <c r="L17" s="2"/>
      <c r="M17" s="2"/>
      <c r="N17" s="2"/>
      <c r="O17" s="2"/>
      <c r="P17" s="2"/>
      <c r="Q17" s="2"/>
      <c r="R17" s="2"/>
      <c r="S17" s="2"/>
      <c r="T17" s="2"/>
      <c r="U17" s="2"/>
      <c r="V17" s="2"/>
      <c r="W17" s="2"/>
      <c r="X17" s="2"/>
    </row>
    <row r="18" spans="1:24" ht="15" customHeight="1">
      <c r="A18" s="2"/>
      <c r="B18" s="8" t="s">
        <v>17</v>
      </c>
      <c r="C18" s="73" t="s">
        <v>18</v>
      </c>
      <c r="D18" s="73"/>
      <c r="E18" s="73"/>
      <c r="F18" s="73"/>
      <c r="G18" s="73"/>
      <c r="H18" s="3"/>
      <c r="I18" s="2"/>
      <c r="J18" s="2"/>
      <c r="K18" s="2"/>
      <c r="L18" s="2"/>
      <c r="M18" s="2"/>
      <c r="N18" s="2"/>
      <c r="O18" s="2"/>
      <c r="P18" s="2"/>
      <c r="Q18" s="2"/>
      <c r="R18" s="2"/>
      <c r="S18" s="2"/>
      <c r="T18" s="2"/>
      <c r="U18" s="2"/>
      <c r="V18" s="2"/>
      <c r="W18" s="2"/>
      <c r="X18" s="2"/>
    </row>
    <row r="19" spans="1:24" ht="15" customHeight="1">
      <c r="A19" s="2"/>
      <c r="B19" s="8" t="s">
        <v>19</v>
      </c>
      <c r="C19" s="73" t="s">
        <v>20</v>
      </c>
      <c r="D19" s="73"/>
      <c r="E19" s="73"/>
      <c r="F19" s="73"/>
      <c r="G19" s="73"/>
      <c r="H19" s="3"/>
      <c r="I19" s="2"/>
      <c r="J19" s="2"/>
      <c r="K19" s="2"/>
      <c r="L19" s="2"/>
      <c r="M19" s="2"/>
      <c r="N19" s="2"/>
      <c r="O19" s="2"/>
      <c r="P19" s="2"/>
      <c r="Q19" s="2"/>
      <c r="R19" s="2"/>
      <c r="S19" s="2"/>
      <c r="T19" s="2"/>
      <c r="U19" s="2"/>
      <c r="V19" s="2"/>
      <c r="W19" s="2"/>
      <c r="X19" s="2"/>
    </row>
    <row r="20" spans="1:24" ht="15" customHeight="1">
      <c r="A20" s="2"/>
      <c r="B20" s="8" t="s">
        <v>21</v>
      </c>
      <c r="C20" s="73" t="s">
        <v>22</v>
      </c>
      <c r="D20" s="73"/>
      <c r="E20" s="73"/>
      <c r="F20" s="73"/>
      <c r="G20" s="73"/>
      <c r="H20" s="3"/>
      <c r="I20" s="2"/>
      <c r="J20" s="2"/>
      <c r="K20" s="2"/>
      <c r="L20" s="2"/>
      <c r="M20" s="2"/>
      <c r="N20" s="2"/>
      <c r="O20" s="2"/>
      <c r="P20" s="2"/>
      <c r="Q20" s="2"/>
      <c r="R20" s="2"/>
      <c r="S20" s="2"/>
      <c r="T20" s="2"/>
      <c r="U20" s="2"/>
      <c r="V20" s="2"/>
      <c r="W20" s="2"/>
      <c r="X20" s="2"/>
    </row>
    <row r="21" spans="1:24" ht="15" customHeight="1">
      <c r="A21" s="2"/>
      <c r="B21" s="8" t="s">
        <v>23</v>
      </c>
      <c r="C21" s="73" t="s">
        <v>24</v>
      </c>
      <c r="D21" s="73"/>
      <c r="E21" s="73"/>
      <c r="F21" s="73"/>
      <c r="G21" s="73"/>
      <c r="H21" s="3"/>
      <c r="I21" s="2"/>
      <c r="J21" s="2"/>
      <c r="K21" s="2"/>
      <c r="L21" s="2"/>
      <c r="M21" s="2"/>
      <c r="N21" s="2"/>
      <c r="O21" s="2"/>
      <c r="P21" s="2"/>
      <c r="Q21" s="2"/>
      <c r="R21" s="2"/>
      <c r="S21" s="2"/>
      <c r="T21" s="2"/>
      <c r="U21" s="2"/>
      <c r="V21" s="2"/>
      <c r="W21" s="2"/>
      <c r="X21" s="2"/>
    </row>
    <row r="22" spans="1:24" ht="15.75" customHeight="1">
      <c r="A22" s="2"/>
      <c r="B22" s="8" t="s">
        <v>25</v>
      </c>
      <c r="C22" s="73" t="s">
        <v>26</v>
      </c>
      <c r="D22" s="73"/>
      <c r="E22" s="73"/>
      <c r="F22" s="73"/>
      <c r="G22" s="73"/>
      <c r="H22" s="3"/>
      <c r="I22" s="2"/>
      <c r="J22" s="2"/>
      <c r="K22" s="2"/>
      <c r="L22" s="2"/>
      <c r="M22" s="2"/>
      <c r="N22" s="2"/>
      <c r="O22" s="2"/>
      <c r="P22" s="2"/>
      <c r="Q22" s="2"/>
      <c r="R22" s="2"/>
      <c r="S22" s="2"/>
      <c r="T22" s="2"/>
      <c r="U22" s="2"/>
      <c r="V22" s="2"/>
      <c r="W22" s="2"/>
      <c r="X22" s="2"/>
    </row>
    <row r="23" spans="1:24" ht="15" customHeight="1">
      <c r="A23" s="2"/>
      <c r="B23" s="8" t="s">
        <v>27</v>
      </c>
      <c r="C23" s="73" t="s">
        <v>28</v>
      </c>
      <c r="D23" s="73"/>
      <c r="E23" s="73"/>
      <c r="F23" s="73"/>
      <c r="G23" s="73"/>
      <c r="H23" s="3"/>
      <c r="I23" s="2"/>
      <c r="J23" s="2"/>
      <c r="K23" s="2"/>
      <c r="L23" s="2"/>
      <c r="M23" s="2"/>
      <c r="N23" s="2"/>
      <c r="O23" s="2"/>
      <c r="P23" s="2"/>
      <c r="Q23" s="2"/>
      <c r="R23" s="2"/>
      <c r="S23" s="2"/>
      <c r="T23" s="2"/>
      <c r="U23" s="2"/>
      <c r="V23" s="2"/>
      <c r="W23" s="2"/>
      <c r="X23" s="2"/>
    </row>
    <row r="24" spans="1:24" ht="15.75" customHeight="1">
      <c r="A24" s="2"/>
      <c r="B24" s="8" t="s">
        <v>29</v>
      </c>
      <c r="C24" s="73" t="s">
        <v>30</v>
      </c>
      <c r="D24" s="73"/>
      <c r="E24" s="73"/>
      <c r="F24" s="73"/>
      <c r="G24" s="73"/>
      <c r="H24" s="3"/>
      <c r="I24" s="2"/>
      <c r="J24" s="2"/>
      <c r="K24" s="2"/>
      <c r="L24" s="2"/>
      <c r="M24" s="2"/>
      <c r="N24" s="2"/>
      <c r="O24" s="2"/>
      <c r="P24" s="2"/>
      <c r="Q24" s="2"/>
      <c r="R24" s="2"/>
      <c r="S24" s="2"/>
      <c r="T24" s="2"/>
      <c r="U24" s="2"/>
      <c r="V24" s="2"/>
      <c r="W24" s="2"/>
      <c r="X24" s="2"/>
    </row>
    <row r="25" spans="1:24" ht="15.75" customHeight="1">
      <c r="A25" s="2"/>
      <c r="B25" s="8" t="s">
        <v>31</v>
      </c>
      <c r="C25" s="73" t="s">
        <v>32</v>
      </c>
      <c r="D25" s="73"/>
      <c r="E25" s="73"/>
      <c r="F25" s="73"/>
      <c r="G25" s="73"/>
      <c r="H25" s="3"/>
      <c r="I25" s="2"/>
      <c r="J25" s="2"/>
      <c r="K25" s="2"/>
      <c r="L25" s="2"/>
      <c r="M25" s="2"/>
      <c r="N25" s="2"/>
      <c r="O25" s="2"/>
      <c r="P25" s="2"/>
      <c r="Q25" s="2"/>
      <c r="R25" s="2"/>
      <c r="S25" s="2"/>
      <c r="T25" s="2"/>
      <c r="U25" s="2"/>
      <c r="V25" s="2"/>
      <c r="W25" s="2"/>
      <c r="X25" s="2"/>
    </row>
    <row r="26" spans="1:24" ht="15.75" customHeight="1">
      <c r="A26" s="2"/>
      <c r="B26" s="8" t="s">
        <v>33</v>
      </c>
      <c r="C26" s="73" t="s">
        <v>34</v>
      </c>
      <c r="D26" s="73"/>
      <c r="E26" s="73"/>
      <c r="F26" s="73"/>
      <c r="G26" s="73"/>
      <c r="H26" s="3"/>
      <c r="I26" s="2"/>
      <c r="J26" s="2"/>
      <c r="K26" s="2"/>
      <c r="L26" s="2"/>
      <c r="M26" s="2"/>
      <c r="N26" s="2"/>
      <c r="O26" s="2"/>
      <c r="P26" s="2"/>
      <c r="Q26" s="2"/>
      <c r="R26" s="2"/>
      <c r="S26" s="2"/>
      <c r="T26" s="2"/>
      <c r="U26" s="2"/>
      <c r="V26" s="2"/>
      <c r="W26" s="2"/>
      <c r="X26" s="2"/>
    </row>
    <row r="27" spans="1:24" ht="15.75" customHeight="1">
      <c r="A27" s="2"/>
      <c r="B27" s="8" t="s">
        <v>35</v>
      </c>
      <c r="C27" s="73" t="s">
        <v>36</v>
      </c>
      <c r="D27" s="73"/>
      <c r="E27" s="73"/>
      <c r="F27" s="73"/>
      <c r="G27" s="73"/>
      <c r="H27" s="3"/>
      <c r="I27" s="2"/>
      <c r="J27" s="2"/>
      <c r="K27" s="2"/>
      <c r="L27" s="2"/>
      <c r="M27" s="2"/>
      <c r="N27" s="2"/>
      <c r="O27" s="2"/>
      <c r="P27" s="2"/>
      <c r="Q27" s="2"/>
      <c r="R27" s="2"/>
      <c r="S27" s="2"/>
      <c r="T27" s="2"/>
      <c r="U27" s="2"/>
      <c r="V27" s="2"/>
      <c r="W27" s="2"/>
      <c r="X27" s="2"/>
    </row>
    <row r="28" spans="1:24" ht="15" hidden="1" customHeight="1">
      <c r="A28" s="2"/>
      <c r="B28" s="8" t="s">
        <v>37</v>
      </c>
      <c r="C28" s="73" t="s">
        <v>38</v>
      </c>
      <c r="D28" s="73"/>
      <c r="E28" s="73"/>
      <c r="F28" s="73"/>
      <c r="G28" s="73"/>
      <c r="H28" s="3"/>
      <c r="I28" s="2"/>
      <c r="J28" s="2"/>
      <c r="K28" s="2"/>
      <c r="L28" s="2"/>
      <c r="M28" s="2"/>
      <c r="N28" s="2"/>
      <c r="O28" s="2"/>
      <c r="P28" s="2"/>
      <c r="Q28" s="2"/>
      <c r="R28" s="2"/>
      <c r="S28" s="2"/>
      <c r="T28" s="2"/>
      <c r="U28" s="2"/>
      <c r="V28" s="2"/>
      <c r="W28" s="2"/>
      <c r="X28" s="2"/>
    </row>
    <row r="29" spans="1:24" ht="15.75" customHeight="1">
      <c r="A29" s="2"/>
      <c r="B29" s="8" t="s">
        <v>39</v>
      </c>
      <c r="C29" s="73" t="s">
        <v>40</v>
      </c>
      <c r="D29" s="73"/>
      <c r="E29" s="73"/>
      <c r="F29" s="73"/>
      <c r="G29" s="73"/>
      <c r="H29" s="3"/>
      <c r="I29" s="2"/>
      <c r="J29" s="2"/>
      <c r="K29" s="2"/>
      <c r="L29" s="2"/>
      <c r="M29" s="2"/>
      <c r="N29" s="2"/>
      <c r="O29" s="2"/>
      <c r="P29" s="2"/>
      <c r="Q29" s="2"/>
      <c r="R29" s="2"/>
      <c r="S29" s="2"/>
      <c r="T29" s="2"/>
      <c r="U29" s="2"/>
      <c r="V29" s="2"/>
      <c r="W29" s="2"/>
      <c r="X29" s="2"/>
    </row>
    <row r="30" spans="1:24" ht="15" customHeight="1">
      <c r="A30" s="2"/>
      <c r="B30" s="8" t="s">
        <v>41</v>
      </c>
      <c r="C30" s="73" t="s">
        <v>42</v>
      </c>
      <c r="D30" s="73"/>
      <c r="E30" s="73"/>
      <c r="F30" s="73"/>
      <c r="G30" s="73"/>
      <c r="H30" s="3"/>
      <c r="I30" s="2"/>
      <c r="J30" s="2"/>
      <c r="K30" s="2"/>
      <c r="L30" s="2"/>
      <c r="M30" s="2"/>
      <c r="N30" s="2"/>
      <c r="O30" s="2"/>
      <c r="P30" s="2"/>
      <c r="Q30" s="2"/>
      <c r="R30" s="2"/>
      <c r="S30" s="2"/>
      <c r="T30" s="2"/>
      <c r="U30" s="2"/>
      <c r="V30" s="2"/>
      <c r="W30" s="2"/>
      <c r="X30" s="2"/>
    </row>
    <row r="31" spans="1:24" ht="16.5" customHeight="1">
      <c r="A31" s="2"/>
      <c r="B31" s="8" t="s">
        <v>43</v>
      </c>
      <c r="C31" s="73" t="s">
        <v>44</v>
      </c>
      <c r="D31" s="73"/>
      <c r="E31" s="73"/>
      <c r="F31" s="73"/>
      <c r="G31" s="73"/>
      <c r="H31" s="3"/>
      <c r="I31" s="2"/>
      <c r="J31" s="2"/>
      <c r="K31" s="2"/>
      <c r="L31" s="2"/>
      <c r="M31" s="2"/>
      <c r="N31" s="2"/>
      <c r="O31" s="2"/>
      <c r="P31" s="2"/>
      <c r="Q31" s="2"/>
      <c r="R31" s="2"/>
      <c r="S31" s="2"/>
      <c r="T31" s="2"/>
      <c r="U31" s="2"/>
      <c r="V31" s="2"/>
      <c r="W31" s="2"/>
      <c r="X31" s="2"/>
    </row>
    <row r="32" spans="1:24" ht="15" customHeight="1">
      <c r="A32" s="2"/>
      <c r="B32" s="8" t="s">
        <v>45</v>
      </c>
      <c r="C32" s="73" t="s">
        <v>46</v>
      </c>
      <c r="D32" s="73"/>
      <c r="E32" s="73"/>
      <c r="F32" s="73"/>
      <c r="G32" s="73"/>
      <c r="H32" s="3"/>
      <c r="I32" s="2"/>
      <c r="J32" s="2"/>
      <c r="K32" s="2"/>
      <c r="L32" s="2"/>
      <c r="M32" s="2"/>
      <c r="N32" s="2"/>
      <c r="O32" s="2"/>
      <c r="P32" s="2"/>
      <c r="Q32" s="2"/>
      <c r="R32" s="2"/>
      <c r="S32" s="2"/>
      <c r="T32" s="2"/>
      <c r="U32" s="2"/>
      <c r="V32" s="2"/>
      <c r="W32" s="2"/>
      <c r="X32" s="2"/>
    </row>
    <row r="33" spans="1:24" ht="15.75" customHeight="1">
      <c r="A33" s="2"/>
      <c r="B33" s="8" t="s">
        <v>47</v>
      </c>
      <c r="C33" s="73" t="s">
        <v>48</v>
      </c>
      <c r="D33" s="73"/>
      <c r="E33" s="73"/>
      <c r="F33" s="73"/>
      <c r="G33" s="73"/>
      <c r="H33" s="3"/>
      <c r="I33" s="2"/>
      <c r="J33" s="2"/>
      <c r="K33" s="2"/>
      <c r="L33" s="2"/>
      <c r="M33" s="2"/>
      <c r="N33" s="2"/>
      <c r="O33" s="2"/>
      <c r="P33" s="2"/>
      <c r="Q33" s="2"/>
      <c r="R33" s="2"/>
      <c r="S33" s="2"/>
      <c r="T33" s="2"/>
      <c r="U33" s="2"/>
      <c r="V33" s="2"/>
      <c r="W33" s="2"/>
      <c r="X33" s="2"/>
    </row>
    <row r="34" spans="1:24" ht="15.75" customHeight="1">
      <c r="A34" s="2"/>
      <c r="B34" s="8" t="s">
        <v>49</v>
      </c>
      <c r="C34" s="73" t="s">
        <v>50</v>
      </c>
      <c r="D34" s="73"/>
      <c r="E34" s="73"/>
      <c r="F34" s="73"/>
      <c r="G34" s="73"/>
      <c r="H34" s="3"/>
      <c r="I34" s="2"/>
      <c r="J34" s="2"/>
      <c r="K34" s="2"/>
      <c r="L34" s="2"/>
      <c r="M34" s="2"/>
      <c r="N34" s="2"/>
      <c r="O34" s="2"/>
      <c r="P34" s="2"/>
      <c r="Q34" s="2"/>
      <c r="R34" s="2"/>
      <c r="S34" s="2"/>
      <c r="T34" s="2"/>
      <c r="U34" s="2"/>
      <c r="V34" s="2"/>
      <c r="W34" s="2"/>
      <c r="X34" s="2"/>
    </row>
    <row r="35" spans="1:24" ht="15.75" customHeight="1">
      <c r="A35" s="2"/>
      <c r="B35" s="8" t="s">
        <v>51</v>
      </c>
      <c r="C35" s="73" t="s">
        <v>52</v>
      </c>
      <c r="D35" s="73"/>
      <c r="E35" s="73"/>
      <c r="F35" s="73"/>
      <c r="G35" s="73"/>
      <c r="H35" s="3"/>
      <c r="I35" s="2"/>
      <c r="J35" s="2"/>
      <c r="K35" s="2"/>
      <c r="L35" s="2"/>
      <c r="M35" s="2"/>
      <c r="N35" s="2"/>
      <c r="O35" s="2"/>
      <c r="P35" s="2"/>
      <c r="Q35" s="2"/>
      <c r="R35" s="2"/>
      <c r="S35" s="2"/>
      <c r="T35" s="2"/>
      <c r="U35" s="2"/>
      <c r="V35" s="2"/>
      <c r="W35" s="2"/>
      <c r="X35" s="2"/>
    </row>
    <row r="36" spans="1:24" ht="15.75" customHeight="1">
      <c r="A36" s="2"/>
      <c r="B36" s="8" t="s">
        <v>53</v>
      </c>
      <c r="C36" s="73" t="s">
        <v>54</v>
      </c>
      <c r="D36" s="73"/>
      <c r="E36" s="73"/>
      <c r="F36" s="73"/>
      <c r="G36" s="73"/>
      <c r="H36" s="3"/>
      <c r="I36" s="2"/>
      <c r="J36" s="2"/>
      <c r="K36" s="2"/>
      <c r="L36" s="2"/>
      <c r="M36" s="2"/>
      <c r="N36" s="2"/>
      <c r="O36" s="2"/>
      <c r="P36" s="2"/>
      <c r="Q36" s="2"/>
      <c r="R36" s="2"/>
      <c r="S36" s="2"/>
      <c r="T36" s="2"/>
      <c r="U36" s="2"/>
      <c r="V36" s="2"/>
      <c r="W36" s="2"/>
      <c r="X36" s="2"/>
    </row>
    <row r="37" spans="1:24" ht="15.75" customHeight="1">
      <c r="A37" s="2"/>
      <c r="B37" s="8" t="s">
        <v>55</v>
      </c>
      <c r="C37" s="73" t="s">
        <v>56</v>
      </c>
      <c r="D37" s="73"/>
      <c r="E37" s="73"/>
      <c r="F37" s="73"/>
      <c r="G37" s="73"/>
      <c r="H37" s="3"/>
      <c r="I37" s="2"/>
      <c r="J37" s="2"/>
      <c r="K37" s="2"/>
      <c r="L37" s="2"/>
      <c r="M37" s="2"/>
      <c r="N37" s="2"/>
      <c r="O37" s="2"/>
      <c r="P37" s="2"/>
      <c r="Q37" s="2"/>
      <c r="R37" s="2"/>
      <c r="S37" s="2"/>
      <c r="T37" s="2"/>
      <c r="U37" s="2"/>
      <c r="V37" s="2"/>
      <c r="W37" s="2"/>
      <c r="X37" s="2"/>
    </row>
    <row r="38" spans="1:24" ht="15.75" customHeight="1">
      <c r="A38" s="2"/>
      <c r="B38" s="8"/>
      <c r="C38" s="75"/>
      <c r="D38" s="75"/>
      <c r="E38" s="75"/>
      <c r="F38" s="75"/>
      <c r="G38" s="75"/>
      <c r="H38" s="3"/>
      <c r="I38" s="2"/>
      <c r="J38" s="2"/>
      <c r="K38" s="2"/>
      <c r="L38" s="2"/>
      <c r="M38" s="2"/>
      <c r="N38" s="2"/>
      <c r="O38" s="2"/>
      <c r="P38" s="2"/>
      <c r="Q38" s="2"/>
      <c r="R38" s="2"/>
      <c r="S38" s="2"/>
      <c r="T38" s="2"/>
      <c r="U38" s="2"/>
      <c r="V38" s="2"/>
      <c r="W38" s="2"/>
      <c r="X38" s="2"/>
    </row>
    <row r="39" spans="1:24" ht="15.75" hidden="1" customHeight="1">
      <c r="A39" s="2"/>
      <c r="B39" s="8"/>
      <c r="C39" s="75"/>
      <c r="D39" s="75"/>
      <c r="E39" s="75"/>
      <c r="F39" s="75"/>
      <c r="G39" s="75"/>
      <c r="H39" s="3"/>
      <c r="I39" s="2"/>
      <c r="J39" s="2"/>
      <c r="K39" s="2"/>
      <c r="L39" s="2"/>
      <c r="M39" s="2"/>
      <c r="N39" s="2"/>
      <c r="O39" s="2"/>
      <c r="P39" s="2"/>
      <c r="Q39" s="2"/>
      <c r="R39" s="2"/>
      <c r="S39" s="2"/>
      <c r="T39" s="2"/>
      <c r="U39" s="2"/>
      <c r="V39" s="2"/>
      <c r="W39" s="2"/>
      <c r="X39" s="2"/>
    </row>
    <row r="40" spans="1:24" ht="15.75" hidden="1" customHeight="1">
      <c r="A40" s="2"/>
      <c r="B40" s="8"/>
      <c r="C40" s="75"/>
      <c r="D40" s="75"/>
      <c r="E40" s="75"/>
      <c r="F40" s="75"/>
      <c r="G40" s="75"/>
      <c r="H40" s="3"/>
      <c r="I40" s="2"/>
      <c r="J40" s="2"/>
      <c r="K40" s="2"/>
      <c r="L40" s="2"/>
      <c r="M40" s="2"/>
      <c r="N40" s="2"/>
      <c r="O40" s="2"/>
      <c r="P40" s="2"/>
      <c r="Q40" s="2"/>
      <c r="R40" s="2"/>
      <c r="S40" s="2"/>
      <c r="T40" s="2"/>
      <c r="U40" s="2"/>
      <c r="V40" s="2"/>
      <c r="W40" s="2"/>
      <c r="X40" s="2"/>
    </row>
    <row r="41" spans="1:24" ht="15.75" hidden="1" customHeight="1">
      <c r="A41" s="2"/>
      <c r="B41" s="8"/>
      <c r="C41" s="75"/>
      <c r="D41" s="75"/>
      <c r="E41" s="75"/>
      <c r="F41" s="75"/>
      <c r="G41" s="75"/>
      <c r="H41" s="3"/>
      <c r="I41" s="2"/>
      <c r="J41" s="2"/>
      <c r="K41" s="2"/>
      <c r="L41" s="2"/>
      <c r="M41" s="2"/>
      <c r="N41" s="2"/>
      <c r="O41" s="2"/>
      <c r="P41" s="2"/>
      <c r="Q41" s="2"/>
      <c r="R41" s="2"/>
      <c r="S41" s="2"/>
      <c r="T41" s="2"/>
      <c r="U41" s="2"/>
      <c r="V41" s="2"/>
      <c r="W41" s="2"/>
      <c r="X41" s="2"/>
    </row>
    <row r="42" spans="1:24" ht="15.75" hidden="1" customHeight="1">
      <c r="A42" s="2"/>
      <c r="B42" s="8"/>
      <c r="C42" s="9"/>
      <c r="D42" s="3"/>
      <c r="E42" s="3"/>
      <c r="F42" s="3"/>
      <c r="G42" s="3"/>
      <c r="H42" s="3"/>
      <c r="I42" s="2"/>
      <c r="J42" s="2"/>
      <c r="K42" s="2"/>
      <c r="L42" s="2"/>
      <c r="M42" s="2"/>
      <c r="N42" s="2"/>
      <c r="O42" s="2"/>
      <c r="P42" s="2"/>
      <c r="Q42" s="2"/>
      <c r="R42" s="2"/>
      <c r="S42" s="2"/>
      <c r="T42" s="2"/>
      <c r="U42" s="2"/>
      <c r="V42" s="2"/>
      <c r="W42" s="2"/>
      <c r="X42" s="2"/>
    </row>
    <row r="43" spans="1:24" ht="15.75" hidden="1" customHeight="1">
      <c r="A43" s="2"/>
      <c r="B43" s="3"/>
      <c r="C43" s="4"/>
      <c r="D43" s="3"/>
      <c r="E43" s="3"/>
      <c r="F43" s="3"/>
      <c r="G43" s="3"/>
      <c r="H43" s="3"/>
      <c r="I43" s="2"/>
      <c r="J43" s="2"/>
      <c r="K43" s="2"/>
      <c r="L43" s="2"/>
      <c r="M43" s="2"/>
      <c r="N43" s="2"/>
      <c r="O43" s="2"/>
      <c r="P43" s="2"/>
      <c r="Q43" s="2"/>
      <c r="R43" s="2"/>
      <c r="S43" s="2"/>
      <c r="T43" s="2"/>
      <c r="U43" s="2"/>
      <c r="V43" s="2"/>
      <c r="W43" s="2"/>
      <c r="X43" s="2"/>
    </row>
    <row r="44" spans="1:24" ht="15.75" hidden="1" customHeight="1">
      <c r="A44" s="2"/>
      <c r="B44" s="3"/>
      <c r="C44" s="4"/>
      <c r="D44" s="3"/>
      <c r="E44" s="3"/>
      <c r="F44" s="3"/>
      <c r="G44" s="3"/>
      <c r="H44" s="3"/>
      <c r="I44" s="2"/>
      <c r="J44" s="2"/>
      <c r="K44" s="2"/>
      <c r="L44" s="2"/>
      <c r="M44" s="2"/>
      <c r="N44" s="2"/>
      <c r="O44" s="2"/>
      <c r="P44" s="2"/>
      <c r="Q44" s="2"/>
      <c r="R44" s="2"/>
      <c r="S44" s="2"/>
      <c r="T44" s="2"/>
      <c r="U44" s="2"/>
      <c r="V44" s="2"/>
      <c r="W44" s="2"/>
      <c r="X44" s="2"/>
    </row>
    <row r="45" spans="1:24" ht="15.75" hidden="1" customHeight="1">
      <c r="A45" s="2"/>
      <c r="B45" s="3"/>
      <c r="C45" s="4"/>
      <c r="D45" s="3"/>
      <c r="E45" s="3"/>
      <c r="F45" s="3"/>
      <c r="G45" s="3"/>
      <c r="H45" s="3"/>
      <c r="I45" s="2"/>
      <c r="J45" s="2"/>
      <c r="K45" s="2"/>
      <c r="L45" s="2"/>
      <c r="M45" s="2"/>
      <c r="N45" s="2"/>
      <c r="O45" s="2"/>
      <c r="P45" s="2"/>
      <c r="Q45" s="2"/>
      <c r="R45" s="2"/>
      <c r="S45" s="2"/>
      <c r="T45" s="2"/>
      <c r="U45" s="2"/>
      <c r="V45" s="2"/>
      <c r="W45" s="2"/>
      <c r="X45" s="2"/>
    </row>
    <row r="46" spans="1:24" ht="15.75" hidden="1" customHeight="1">
      <c r="A46" s="2"/>
      <c r="B46" s="3"/>
      <c r="C46" s="4"/>
      <c r="D46" s="3"/>
      <c r="E46" s="3"/>
      <c r="F46" s="3"/>
      <c r="G46" s="3"/>
      <c r="H46" s="3"/>
      <c r="I46" s="2"/>
      <c r="J46" s="2"/>
      <c r="K46" s="2"/>
      <c r="L46" s="2"/>
      <c r="M46" s="2"/>
      <c r="N46" s="2"/>
      <c r="O46" s="2"/>
      <c r="P46" s="2"/>
      <c r="Q46" s="2"/>
      <c r="R46" s="2"/>
      <c r="S46" s="2"/>
      <c r="T46" s="2"/>
      <c r="U46" s="2"/>
      <c r="V46" s="2"/>
      <c r="W46" s="2"/>
      <c r="X46" s="2"/>
    </row>
    <row r="47" spans="1:24" ht="15.75" hidden="1" customHeight="1">
      <c r="A47" s="2"/>
      <c r="B47" s="3"/>
      <c r="C47" s="4"/>
      <c r="D47" s="3"/>
      <c r="E47" s="3"/>
      <c r="F47" s="3"/>
      <c r="G47" s="3"/>
      <c r="H47" s="3"/>
      <c r="I47" s="2"/>
      <c r="J47" s="2"/>
      <c r="K47" s="2"/>
      <c r="L47" s="2"/>
      <c r="M47" s="2"/>
      <c r="N47" s="2"/>
      <c r="O47" s="2"/>
      <c r="P47" s="2"/>
      <c r="Q47" s="2"/>
      <c r="R47" s="2"/>
      <c r="S47" s="2"/>
      <c r="T47" s="2"/>
      <c r="U47" s="2"/>
      <c r="V47" s="2"/>
      <c r="W47" s="2"/>
      <c r="X47" s="2"/>
    </row>
    <row r="48" spans="1:24" ht="15.75" hidden="1" customHeight="1">
      <c r="A48" s="2"/>
      <c r="B48" s="3"/>
      <c r="C48" s="4"/>
      <c r="D48" s="3"/>
      <c r="E48" s="3"/>
      <c r="F48" s="3"/>
      <c r="G48" s="3"/>
      <c r="H48" s="3"/>
      <c r="I48" s="2"/>
      <c r="J48" s="2"/>
      <c r="K48" s="2"/>
      <c r="L48" s="2"/>
      <c r="M48" s="2"/>
      <c r="N48" s="2"/>
      <c r="O48" s="2"/>
      <c r="P48" s="2"/>
      <c r="Q48" s="2"/>
      <c r="R48" s="2"/>
      <c r="S48" s="2"/>
      <c r="T48" s="2"/>
      <c r="U48" s="2"/>
      <c r="V48" s="2"/>
      <c r="W48" s="2"/>
      <c r="X48" s="2"/>
    </row>
    <row r="49" spans="1:24" ht="15.75" hidden="1" customHeight="1">
      <c r="A49" s="2"/>
      <c r="B49" s="3"/>
      <c r="C49" s="4"/>
      <c r="D49" s="3"/>
      <c r="E49" s="3"/>
      <c r="F49" s="3"/>
      <c r="G49" s="3"/>
      <c r="H49" s="3"/>
      <c r="I49" s="2"/>
      <c r="J49" s="2"/>
      <c r="K49" s="2"/>
      <c r="L49" s="2"/>
      <c r="M49" s="2"/>
      <c r="N49" s="2"/>
      <c r="O49" s="2"/>
      <c r="P49" s="2"/>
      <c r="Q49" s="2"/>
      <c r="R49" s="2"/>
      <c r="S49" s="2"/>
      <c r="T49" s="2"/>
      <c r="U49" s="2"/>
      <c r="V49" s="2"/>
      <c r="W49" s="2"/>
      <c r="X49" s="2"/>
    </row>
    <row r="50" spans="1:24" ht="15.75" hidden="1" customHeight="1">
      <c r="A50" s="2"/>
      <c r="B50" s="3"/>
      <c r="C50" s="4"/>
      <c r="D50" s="3"/>
      <c r="E50" s="3"/>
      <c r="F50" s="3"/>
      <c r="G50" s="3"/>
      <c r="H50" s="3"/>
      <c r="I50" s="2"/>
      <c r="J50" s="2"/>
      <c r="K50" s="2"/>
      <c r="L50" s="2"/>
      <c r="M50" s="2"/>
      <c r="N50" s="2"/>
      <c r="O50" s="2"/>
      <c r="P50" s="2"/>
      <c r="Q50" s="2"/>
      <c r="R50" s="2"/>
      <c r="S50" s="2"/>
      <c r="T50" s="2"/>
      <c r="U50" s="2"/>
      <c r="V50" s="2"/>
      <c r="W50" s="2"/>
      <c r="X50" s="2"/>
    </row>
    <row r="51" spans="1:24" ht="15.75" hidden="1" customHeight="1">
      <c r="A51" s="2"/>
      <c r="B51" s="3"/>
      <c r="C51" s="4"/>
      <c r="D51" s="3"/>
      <c r="E51" s="3"/>
      <c r="F51" s="3"/>
      <c r="G51" s="3"/>
      <c r="H51" s="3"/>
      <c r="I51" s="2"/>
      <c r="J51" s="2"/>
      <c r="K51" s="2"/>
      <c r="L51" s="2"/>
      <c r="M51" s="2"/>
      <c r="N51" s="2"/>
      <c r="O51" s="2"/>
      <c r="P51" s="2"/>
      <c r="Q51" s="2"/>
      <c r="R51" s="2"/>
      <c r="S51" s="2"/>
      <c r="T51" s="2"/>
      <c r="U51" s="2"/>
      <c r="V51" s="2"/>
      <c r="W51" s="2"/>
      <c r="X51" s="2"/>
    </row>
    <row r="52" spans="1:24" ht="15.75" hidden="1" customHeight="1">
      <c r="A52" s="2"/>
      <c r="B52" s="3"/>
      <c r="C52" s="4"/>
      <c r="D52" s="3"/>
      <c r="E52" s="3"/>
      <c r="F52" s="3"/>
      <c r="G52" s="3"/>
      <c r="H52" s="3"/>
      <c r="I52" s="2"/>
      <c r="J52" s="2"/>
      <c r="K52" s="2"/>
      <c r="L52" s="2"/>
      <c r="M52" s="2"/>
      <c r="N52" s="2"/>
      <c r="O52" s="2"/>
      <c r="P52" s="2"/>
      <c r="Q52" s="2"/>
      <c r="R52" s="2"/>
      <c r="S52" s="2"/>
      <c r="T52" s="2"/>
      <c r="U52" s="2"/>
      <c r="V52" s="2"/>
      <c r="W52" s="2"/>
      <c r="X52" s="2"/>
    </row>
    <row r="53" spans="1:24" ht="15.75" hidden="1" customHeight="1">
      <c r="A53" s="2"/>
      <c r="B53" s="3"/>
      <c r="C53" s="4"/>
      <c r="D53" s="3"/>
      <c r="E53" s="3"/>
      <c r="F53" s="3"/>
      <c r="G53" s="3"/>
      <c r="H53" s="3"/>
      <c r="I53" s="2"/>
      <c r="J53" s="2"/>
      <c r="K53" s="2"/>
      <c r="L53" s="2"/>
      <c r="M53" s="2"/>
      <c r="N53" s="2"/>
      <c r="O53" s="2"/>
      <c r="P53" s="2"/>
      <c r="Q53" s="2"/>
      <c r="R53" s="2"/>
      <c r="S53" s="2"/>
      <c r="T53" s="2"/>
      <c r="U53" s="2"/>
      <c r="V53" s="2"/>
      <c r="W53" s="2"/>
      <c r="X53" s="2"/>
    </row>
    <row r="54" spans="1:24" ht="15.75" hidden="1" customHeight="1">
      <c r="A54" s="2"/>
      <c r="B54" s="3"/>
      <c r="C54" s="4"/>
      <c r="D54" s="3"/>
      <c r="E54" s="3"/>
      <c r="F54" s="3"/>
      <c r="G54" s="3"/>
      <c r="H54" s="3"/>
      <c r="I54" s="2"/>
      <c r="J54" s="2"/>
      <c r="K54" s="2"/>
      <c r="L54" s="2"/>
      <c r="M54" s="2"/>
      <c r="N54" s="2"/>
      <c r="O54" s="2"/>
      <c r="P54" s="2"/>
      <c r="Q54" s="2"/>
      <c r="R54" s="2"/>
      <c r="S54" s="2"/>
      <c r="T54" s="2"/>
      <c r="U54" s="2"/>
      <c r="V54" s="2"/>
      <c r="W54" s="2"/>
      <c r="X54" s="2"/>
    </row>
    <row r="55" spans="1:24" ht="15.75" hidden="1" customHeight="1">
      <c r="A55" s="2"/>
      <c r="B55" s="3"/>
      <c r="C55" s="4"/>
      <c r="D55" s="3"/>
      <c r="E55" s="3"/>
      <c r="F55" s="3"/>
      <c r="G55" s="3"/>
      <c r="H55" s="3"/>
      <c r="I55" s="2"/>
      <c r="J55" s="2"/>
      <c r="K55" s="2"/>
      <c r="L55" s="2"/>
      <c r="M55" s="2"/>
      <c r="N55" s="2"/>
      <c r="O55" s="2"/>
      <c r="P55" s="2"/>
      <c r="Q55" s="2"/>
      <c r="R55" s="2"/>
      <c r="S55" s="2"/>
      <c r="T55" s="2"/>
      <c r="U55" s="2"/>
      <c r="V55" s="2"/>
      <c r="W55" s="2"/>
      <c r="X55" s="2"/>
    </row>
    <row r="56" spans="1:24" ht="15.75" hidden="1" customHeight="1">
      <c r="A56" s="2"/>
      <c r="B56" s="3"/>
      <c r="C56" s="4"/>
      <c r="D56" s="3"/>
      <c r="E56" s="3"/>
      <c r="F56" s="3"/>
      <c r="G56" s="3"/>
      <c r="H56" s="3"/>
      <c r="I56" s="2"/>
      <c r="J56" s="2"/>
      <c r="K56" s="2"/>
      <c r="L56" s="2"/>
      <c r="M56" s="2"/>
      <c r="N56" s="2"/>
      <c r="O56" s="2"/>
      <c r="P56" s="2"/>
      <c r="Q56" s="2"/>
      <c r="R56" s="2"/>
      <c r="S56" s="2"/>
      <c r="T56" s="2"/>
      <c r="U56" s="2"/>
      <c r="V56" s="2"/>
      <c r="W56" s="2"/>
      <c r="X56" s="2"/>
    </row>
    <row r="57" spans="1:24" ht="15.75" hidden="1" customHeight="1">
      <c r="A57" s="2"/>
      <c r="B57" s="3"/>
      <c r="C57" s="4"/>
      <c r="D57" s="3"/>
      <c r="E57" s="3"/>
      <c r="F57" s="3"/>
      <c r="G57" s="3"/>
      <c r="H57" s="3"/>
      <c r="I57" s="2"/>
      <c r="J57" s="2"/>
      <c r="K57" s="2"/>
      <c r="L57" s="2"/>
      <c r="M57" s="2"/>
      <c r="N57" s="2"/>
      <c r="O57" s="2"/>
      <c r="P57" s="2"/>
      <c r="Q57" s="2"/>
      <c r="R57" s="2"/>
      <c r="S57" s="2"/>
      <c r="T57" s="2"/>
      <c r="U57" s="2"/>
      <c r="V57" s="2"/>
      <c r="W57" s="2"/>
      <c r="X57" s="2"/>
    </row>
    <row r="58" spans="1:24" ht="15.75" hidden="1" customHeight="1">
      <c r="A58" s="2"/>
      <c r="B58" s="3"/>
      <c r="C58" s="4"/>
      <c r="D58" s="3"/>
      <c r="E58" s="3"/>
      <c r="F58" s="3"/>
      <c r="G58" s="3"/>
      <c r="H58" s="3"/>
      <c r="I58" s="2"/>
      <c r="J58" s="2"/>
      <c r="K58" s="2"/>
      <c r="L58" s="2"/>
      <c r="M58" s="2"/>
      <c r="N58" s="2"/>
      <c r="O58" s="2"/>
      <c r="P58" s="2"/>
      <c r="Q58" s="2"/>
      <c r="R58" s="2"/>
      <c r="S58" s="2"/>
      <c r="T58" s="2"/>
      <c r="U58" s="2"/>
      <c r="V58" s="2"/>
      <c r="W58" s="2"/>
      <c r="X58" s="2"/>
    </row>
    <row r="59" spans="1:24" ht="15.75" hidden="1" customHeight="1">
      <c r="A59" s="2"/>
      <c r="B59" s="3"/>
      <c r="C59" s="4"/>
      <c r="D59" s="3"/>
      <c r="E59" s="3"/>
      <c r="F59" s="3"/>
      <c r="G59" s="3"/>
      <c r="H59" s="3"/>
      <c r="I59" s="2"/>
      <c r="J59" s="2"/>
      <c r="K59" s="2"/>
      <c r="L59" s="2"/>
      <c r="M59" s="2"/>
      <c r="N59" s="2"/>
      <c r="O59" s="2"/>
      <c r="P59" s="2"/>
      <c r="Q59" s="2"/>
      <c r="R59" s="2"/>
      <c r="S59" s="2"/>
      <c r="T59" s="2"/>
      <c r="U59" s="2"/>
      <c r="V59" s="2"/>
      <c r="W59" s="2"/>
      <c r="X59" s="2"/>
    </row>
    <row r="60" spans="1:24" ht="15.75" hidden="1" customHeight="1">
      <c r="A60" s="2"/>
      <c r="B60" s="3"/>
      <c r="C60" s="4"/>
      <c r="D60" s="3"/>
      <c r="E60" s="3"/>
      <c r="F60" s="3"/>
      <c r="G60" s="3"/>
      <c r="H60" s="3"/>
      <c r="I60" s="2"/>
      <c r="J60" s="2"/>
      <c r="K60" s="2"/>
      <c r="L60" s="2"/>
      <c r="M60" s="2"/>
      <c r="N60" s="2"/>
      <c r="O60" s="2"/>
      <c r="P60" s="2"/>
      <c r="Q60" s="2"/>
      <c r="R60" s="2"/>
      <c r="S60" s="2"/>
      <c r="T60" s="2"/>
      <c r="U60" s="2"/>
      <c r="V60" s="2"/>
      <c r="W60" s="2"/>
      <c r="X60" s="2"/>
    </row>
    <row r="61" spans="1:24" ht="15.75" hidden="1" customHeight="1">
      <c r="A61" s="2"/>
      <c r="B61" s="3"/>
      <c r="C61" s="4"/>
      <c r="D61" s="3"/>
      <c r="E61" s="3"/>
      <c r="F61" s="3"/>
      <c r="G61" s="3"/>
      <c r="H61" s="3"/>
      <c r="I61" s="2"/>
      <c r="J61" s="2"/>
      <c r="K61" s="2"/>
      <c r="L61" s="2"/>
      <c r="M61" s="2"/>
      <c r="N61" s="2"/>
      <c r="O61" s="2"/>
      <c r="P61" s="2"/>
      <c r="Q61" s="2"/>
      <c r="R61" s="2"/>
      <c r="S61" s="2"/>
      <c r="T61" s="2"/>
      <c r="U61" s="2"/>
      <c r="V61" s="2"/>
      <c r="W61" s="2"/>
      <c r="X61" s="2"/>
    </row>
    <row r="62" spans="1:24" ht="15.75" hidden="1" customHeight="1">
      <c r="A62" s="2"/>
      <c r="B62" s="3"/>
      <c r="C62" s="4"/>
      <c r="D62" s="3"/>
      <c r="E62" s="3"/>
      <c r="F62" s="3"/>
      <c r="G62" s="3"/>
      <c r="H62" s="3"/>
      <c r="I62" s="2"/>
      <c r="J62" s="2"/>
      <c r="K62" s="2"/>
      <c r="L62" s="2"/>
      <c r="M62" s="2"/>
      <c r="N62" s="2"/>
      <c r="O62" s="2"/>
      <c r="P62" s="2"/>
      <c r="Q62" s="2"/>
      <c r="R62" s="2"/>
      <c r="S62" s="2"/>
      <c r="T62" s="2"/>
      <c r="U62" s="2"/>
      <c r="V62" s="2"/>
      <c r="W62" s="2"/>
      <c r="X62" s="2"/>
    </row>
    <row r="63" spans="1:24" ht="15.75" hidden="1" customHeight="1">
      <c r="A63" s="2"/>
      <c r="B63" s="3"/>
      <c r="C63" s="4"/>
      <c r="D63" s="3"/>
      <c r="E63" s="3"/>
      <c r="F63" s="3"/>
      <c r="G63" s="3"/>
      <c r="H63" s="3"/>
      <c r="I63" s="2"/>
      <c r="J63" s="2"/>
      <c r="K63" s="2"/>
      <c r="L63" s="2"/>
      <c r="M63" s="2"/>
      <c r="N63" s="2"/>
      <c r="O63" s="2"/>
      <c r="P63" s="2"/>
      <c r="Q63" s="2"/>
      <c r="R63" s="2"/>
      <c r="S63" s="2"/>
      <c r="T63" s="2"/>
      <c r="U63" s="2"/>
      <c r="V63" s="2"/>
      <c r="W63" s="2"/>
      <c r="X63" s="2"/>
    </row>
    <row r="64" spans="1:24" ht="15.75" hidden="1" customHeight="1">
      <c r="A64" s="2"/>
      <c r="B64" s="3"/>
      <c r="C64" s="4"/>
      <c r="D64" s="3"/>
      <c r="E64" s="3"/>
      <c r="F64" s="3"/>
      <c r="G64" s="3"/>
      <c r="H64" s="3"/>
      <c r="I64" s="2"/>
      <c r="J64" s="2"/>
      <c r="K64" s="2"/>
      <c r="L64" s="2"/>
      <c r="M64" s="2"/>
      <c r="N64" s="2"/>
      <c r="O64" s="2"/>
      <c r="P64" s="2"/>
      <c r="Q64" s="2"/>
      <c r="R64" s="2"/>
      <c r="S64" s="2"/>
      <c r="T64" s="2"/>
      <c r="U64" s="2"/>
      <c r="V64" s="2"/>
      <c r="W64" s="2"/>
      <c r="X64" s="2"/>
    </row>
    <row r="65" spans="1:24" ht="15.75" hidden="1" customHeight="1">
      <c r="A65" s="2"/>
      <c r="B65" s="3"/>
      <c r="C65" s="4"/>
      <c r="D65" s="3"/>
      <c r="E65" s="3"/>
      <c r="F65" s="3"/>
      <c r="G65" s="3"/>
      <c r="H65" s="3"/>
      <c r="I65" s="2"/>
      <c r="J65" s="2"/>
      <c r="K65" s="2"/>
      <c r="L65" s="2"/>
      <c r="M65" s="2"/>
      <c r="N65" s="2"/>
      <c r="O65" s="2"/>
      <c r="P65" s="2"/>
      <c r="Q65" s="2"/>
      <c r="R65" s="2"/>
      <c r="S65" s="2"/>
      <c r="T65" s="2"/>
      <c r="U65" s="2"/>
      <c r="V65" s="2"/>
      <c r="W65" s="2"/>
      <c r="X65" s="2"/>
    </row>
    <row r="66" spans="1:24" ht="15.75" hidden="1" customHeight="1">
      <c r="A66" s="2"/>
      <c r="B66" s="3"/>
      <c r="C66" s="4"/>
      <c r="D66" s="3"/>
      <c r="E66" s="3"/>
      <c r="F66" s="3"/>
      <c r="G66" s="3"/>
      <c r="H66" s="3"/>
      <c r="I66" s="2"/>
      <c r="J66" s="2"/>
      <c r="K66" s="2"/>
      <c r="L66" s="2"/>
      <c r="M66" s="2"/>
      <c r="N66" s="2"/>
      <c r="O66" s="2"/>
      <c r="P66" s="2"/>
      <c r="Q66" s="2"/>
      <c r="R66" s="2"/>
      <c r="S66" s="2"/>
      <c r="T66" s="2"/>
      <c r="U66" s="2"/>
      <c r="V66" s="2"/>
      <c r="W66" s="2"/>
      <c r="X66" s="2"/>
    </row>
    <row r="67" spans="1:24" ht="15.75" hidden="1" customHeight="1">
      <c r="A67" s="2"/>
      <c r="B67" s="3"/>
      <c r="C67" s="4"/>
      <c r="D67" s="3"/>
      <c r="E67" s="3"/>
      <c r="F67" s="3"/>
      <c r="G67" s="3"/>
      <c r="H67" s="3"/>
      <c r="I67" s="2"/>
      <c r="J67" s="2"/>
      <c r="K67" s="2"/>
      <c r="L67" s="2"/>
      <c r="M67" s="2"/>
      <c r="N67" s="2"/>
      <c r="O67" s="2"/>
      <c r="P67" s="2"/>
      <c r="Q67" s="2"/>
      <c r="R67" s="2"/>
      <c r="S67" s="2"/>
      <c r="T67" s="2"/>
      <c r="U67" s="2"/>
      <c r="V67" s="2"/>
      <c r="W67" s="2"/>
      <c r="X67" s="2"/>
    </row>
    <row r="68" spans="1:24" ht="15.75" hidden="1" customHeight="1">
      <c r="A68" s="2"/>
      <c r="B68" s="3"/>
      <c r="C68" s="4"/>
      <c r="D68" s="3"/>
      <c r="E68" s="3"/>
      <c r="F68" s="3"/>
      <c r="G68" s="3"/>
      <c r="H68" s="3"/>
      <c r="I68" s="2"/>
      <c r="J68" s="2"/>
      <c r="K68" s="2"/>
      <c r="L68" s="2"/>
      <c r="M68" s="2"/>
      <c r="N68" s="2"/>
      <c r="O68" s="2"/>
      <c r="P68" s="2"/>
      <c r="Q68" s="2"/>
      <c r="R68" s="2"/>
      <c r="S68" s="2"/>
      <c r="T68" s="2"/>
      <c r="U68" s="2"/>
      <c r="V68" s="2"/>
      <c r="W68" s="2"/>
      <c r="X68" s="2"/>
    </row>
    <row r="69" spans="1:24" ht="15.75" hidden="1" customHeight="1">
      <c r="A69" s="2"/>
      <c r="B69" s="3"/>
      <c r="C69" s="4"/>
      <c r="D69" s="3"/>
      <c r="E69" s="3"/>
      <c r="F69" s="3"/>
      <c r="G69" s="3"/>
      <c r="H69" s="3"/>
      <c r="I69" s="2"/>
      <c r="J69" s="2"/>
      <c r="K69" s="2"/>
      <c r="L69" s="2"/>
      <c r="M69" s="2"/>
      <c r="N69" s="2"/>
      <c r="O69" s="2"/>
      <c r="P69" s="2"/>
      <c r="Q69" s="2"/>
      <c r="R69" s="2"/>
      <c r="S69" s="2"/>
      <c r="T69" s="2"/>
      <c r="U69" s="2"/>
      <c r="V69" s="2"/>
      <c r="W69" s="2"/>
      <c r="X69" s="2"/>
    </row>
    <row r="70" spans="1:24" ht="15.75" hidden="1" customHeight="1">
      <c r="A70" s="2"/>
      <c r="B70" s="3"/>
      <c r="C70" s="4"/>
      <c r="D70" s="3"/>
      <c r="E70" s="3"/>
      <c r="F70" s="3"/>
      <c r="G70" s="3"/>
      <c r="H70" s="3"/>
      <c r="I70" s="2"/>
      <c r="J70" s="2"/>
      <c r="K70" s="2"/>
      <c r="L70" s="2"/>
      <c r="M70" s="2"/>
      <c r="N70" s="2"/>
      <c r="O70" s="2"/>
      <c r="P70" s="2"/>
      <c r="Q70" s="2"/>
      <c r="R70" s="2"/>
      <c r="S70" s="2"/>
      <c r="T70" s="2"/>
      <c r="U70" s="2"/>
      <c r="V70" s="2"/>
      <c r="W70" s="2"/>
      <c r="X70" s="2"/>
    </row>
    <row r="71" spans="1:24" ht="15.75" hidden="1" customHeight="1">
      <c r="A71" s="2"/>
      <c r="B71" s="3"/>
      <c r="C71" s="4"/>
      <c r="D71" s="3"/>
      <c r="E71" s="3"/>
      <c r="F71" s="3"/>
      <c r="G71" s="3"/>
      <c r="H71" s="3"/>
      <c r="I71" s="2"/>
      <c r="J71" s="2"/>
      <c r="K71" s="2"/>
      <c r="L71" s="2"/>
      <c r="M71" s="2"/>
      <c r="N71" s="2"/>
      <c r="O71" s="2"/>
      <c r="P71" s="2"/>
      <c r="Q71" s="2"/>
      <c r="R71" s="2"/>
      <c r="S71" s="2"/>
      <c r="T71" s="2"/>
      <c r="U71" s="2"/>
      <c r="V71" s="2"/>
      <c r="W71" s="2"/>
      <c r="X71" s="2"/>
    </row>
    <row r="72" spans="1:24" ht="15.75" hidden="1" customHeight="1">
      <c r="A72" s="2"/>
      <c r="B72" s="3"/>
      <c r="C72" s="4"/>
      <c r="D72" s="3"/>
      <c r="E72" s="3"/>
      <c r="F72" s="3"/>
      <c r="G72" s="3"/>
      <c r="H72" s="3"/>
      <c r="I72" s="2"/>
      <c r="J72" s="2"/>
      <c r="K72" s="2"/>
      <c r="L72" s="2"/>
      <c r="M72" s="2"/>
      <c r="N72" s="2"/>
      <c r="O72" s="2"/>
      <c r="P72" s="2"/>
      <c r="Q72" s="2"/>
      <c r="R72" s="2"/>
      <c r="S72" s="2"/>
      <c r="T72" s="2"/>
      <c r="U72" s="2"/>
      <c r="V72" s="2"/>
      <c r="W72" s="2"/>
      <c r="X72" s="2"/>
    </row>
    <row r="73" spans="1:24" ht="15.75" hidden="1" customHeight="1">
      <c r="A73" s="2"/>
      <c r="B73" s="3"/>
      <c r="C73" s="4"/>
      <c r="D73" s="3"/>
      <c r="E73" s="3"/>
      <c r="F73" s="3"/>
      <c r="G73" s="3"/>
      <c r="H73" s="3"/>
      <c r="I73" s="2"/>
      <c r="J73" s="2"/>
      <c r="K73" s="2"/>
      <c r="L73" s="2"/>
      <c r="M73" s="2"/>
      <c r="N73" s="2"/>
      <c r="O73" s="2"/>
      <c r="P73" s="2"/>
      <c r="Q73" s="2"/>
      <c r="R73" s="2"/>
      <c r="S73" s="2"/>
      <c r="T73" s="2"/>
      <c r="U73" s="2"/>
      <c r="V73" s="2"/>
      <c r="W73" s="2"/>
      <c r="X73" s="2"/>
    </row>
    <row r="74" spans="1:24" ht="15.75" hidden="1" customHeight="1">
      <c r="A74" s="2"/>
      <c r="B74" s="3"/>
      <c r="C74" s="4"/>
      <c r="D74" s="3"/>
      <c r="E74" s="3"/>
      <c r="F74" s="3"/>
      <c r="G74" s="3"/>
      <c r="H74" s="3"/>
      <c r="I74" s="2"/>
      <c r="J74" s="2"/>
      <c r="K74" s="2"/>
      <c r="L74" s="2"/>
      <c r="M74" s="2"/>
      <c r="N74" s="2"/>
      <c r="O74" s="2"/>
      <c r="P74" s="2"/>
      <c r="Q74" s="2"/>
      <c r="R74" s="2"/>
      <c r="S74" s="2"/>
      <c r="T74" s="2"/>
      <c r="U74" s="2"/>
      <c r="V74" s="2"/>
      <c r="W74" s="2"/>
      <c r="X74" s="2"/>
    </row>
    <row r="75" spans="1:24" ht="15.75" hidden="1" customHeight="1">
      <c r="A75" s="2"/>
      <c r="B75" s="3"/>
      <c r="C75" s="4"/>
      <c r="D75" s="3"/>
      <c r="E75" s="3"/>
      <c r="F75" s="3"/>
      <c r="G75" s="3"/>
      <c r="H75" s="3"/>
      <c r="I75" s="2"/>
      <c r="J75" s="2"/>
      <c r="K75" s="2"/>
      <c r="L75" s="2"/>
      <c r="M75" s="2"/>
      <c r="N75" s="2"/>
      <c r="O75" s="2"/>
      <c r="P75" s="2"/>
      <c r="Q75" s="2"/>
      <c r="R75" s="2"/>
      <c r="S75" s="2"/>
      <c r="T75" s="2"/>
      <c r="U75" s="2"/>
      <c r="V75" s="2"/>
      <c r="W75" s="2"/>
      <c r="X75" s="2"/>
    </row>
    <row r="76" spans="1:24" ht="15.75" hidden="1" customHeight="1">
      <c r="A76" s="2"/>
      <c r="B76" s="3"/>
      <c r="C76" s="4"/>
      <c r="D76" s="3"/>
      <c r="E76" s="3"/>
      <c r="F76" s="3"/>
      <c r="G76" s="3"/>
      <c r="H76" s="3"/>
      <c r="I76" s="2"/>
      <c r="J76" s="2"/>
      <c r="K76" s="2"/>
      <c r="L76" s="2"/>
      <c r="M76" s="2"/>
      <c r="N76" s="2"/>
      <c r="O76" s="2"/>
      <c r="P76" s="2"/>
      <c r="Q76" s="2"/>
      <c r="R76" s="2"/>
      <c r="S76" s="2"/>
      <c r="T76" s="2"/>
      <c r="U76" s="2"/>
      <c r="V76" s="2"/>
      <c r="W76" s="2"/>
      <c r="X76" s="2"/>
    </row>
    <row r="77" spans="1:24" ht="15.75" hidden="1" customHeight="1">
      <c r="A77" s="2"/>
      <c r="B77" s="3"/>
      <c r="C77" s="4"/>
      <c r="D77" s="3"/>
      <c r="E77" s="3"/>
      <c r="F77" s="3"/>
      <c r="G77" s="3"/>
      <c r="H77" s="3"/>
      <c r="I77" s="2"/>
      <c r="J77" s="2"/>
      <c r="K77" s="2"/>
      <c r="L77" s="2"/>
      <c r="M77" s="2"/>
      <c r="N77" s="2"/>
      <c r="O77" s="2"/>
      <c r="P77" s="2"/>
      <c r="Q77" s="2"/>
      <c r="R77" s="2"/>
      <c r="S77" s="2"/>
      <c r="T77" s="2"/>
      <c r="U77" s="2"/>
      <c r="V77" s="2"/>
      <c r="W77" s="2"/>
      <c r="X77" s="2"/>
    </row>
    <row r="78" spans="1:24" ht="15.75" hidden="1" customHeight="1">
      <c r="A78" s="2"/>
      <c r="B78" s="3"/>
      <c r="C78" s="4"/>
      <c r="D78" s="3"/>
      <c r="E78" s="3"/>
      <c r="F78" s="3"/>
      <c r="G78" s="3"/>
      <c r="H78" s="3"/>
      <c r="I78" s="2"/>
      <c r="J78" s="2"/>
      <c r="K78" s="2"/>
      <c r="L78" s="2"/>
      <c r="M78" s="2"/>
      <c r="N78" s="2"/>
      <c r="O78" s="2"/>
      <c r="P78" s="2"/>
      <c r="Q78" s="2"/>
      <c r="R78" s="2"/>
      <c r="S78" s="2"/>
      <c r="T78" s="2"/>
      <c r="U78" s="2"/>
      <c r="V78" s="2"/>
      <c r="W78" s="2"/>
      <c r="X78" s="2"/>
    </row>
    <row r="79" spans="1:24" ht="15.75" hidden="1" customHeight="1">
      <c r="A79" s="2"/>
      <c r="B79" s="3"/>
      <c r="C79" s="4"/>
      <c r="D79" s="3"/>
      <c r="E79" s="3"/>
      <c r="F79" s="3"/>
      <c r="G79" s="3"/>
      <c r="H79" s="3"/>
      <c r="I79" s="2"/>
      <c r="J79" s="2"/>
      <c r="K79" s="2"/>
      <c r="L79" s="2"/>
      <c r="M79" s="2"/>
      <c r="N79" s="2"/>
      <c r="O79" s="2"/>
      <c r="P79" s="2"/>
      <c r="Q79" s="2"/>
      <c r="R79" s="2"/>
      <c r="S79" s="2"/>
      <c r="T79" s="2"/>
      <c r="U79" s="2"/>
      <c r="V79" s="2"/>
      <c r="W79" s="2"/>
      <c r="X79" s="2"/>
    </row>
    <row r="80" spans="1:24" ht="15.75" hidden="1" customHeight="1">
      <c r="A80" s="2"/>
      <c r="B80" s="3"/>
      <c r="C80" s="4"/>
      <c r="D80" s="3"/>
      <c r="E80" s="3"/>
      <c r="F80" s="3"/>
      <c r="G80" s="3"/>
      <c r="H80" s="3"/>
      <c r="I80" s="2"/>
      <c r="J80" s="2"/>
      <c r="K80" s="2"/>
      <c r="L80" s="2"/>
      <c r="M80" s="2"/>
      <c r="N80" s="2"/>
      <c r="O80" s="2"/>
      <c r="P80" s="2"/>
      <c r="Q80" s="2"/>
      <c r="R80" s="2"/>
      <c r="S80" s="2"/>
      <c r="T80" s="2"/>
      <c r="U80" s="2"/>
      <c r="V80" s="2"/>
      <c r="W80" s="2"/>
      <c r="X80" s="2"/>
    </row>
    <row r="81" spans="1:24" ht="15.75" hidden="1" customHeight="1">
      <c r="A81" s="2"/>
      <c r="B81" s="3"/>
      <c r="C81" s="4"/>
      <c r="D81" s="3"/>
      <c r="E81" s="3"/>
      <c r="F81" s="3"/>
      <c r="G81" s="3"/>
      <c r="H81" s="3"/>
      <c r="I81" s="2"/>
      <c r="J81" s="2"/>
      <c r="K81" s="2"/>
      <c r="L81" s="2"/>
      <c r="M81" s="2"/>
      <c r="N81" s="2"/>
      <c r="O81" s="2"/>
      <c r="P81" s="2"/>
      <c r="Q81" s="2"/>
      <c r="R81" s="2"/>
      <c r="S81" s="2"/>
      <c r="T81" s="2"/>
      <c r="U81" s="2"/>
      <c r="V81" s="2"/>
      <c r="W81" s="2"/>
      <c r="X81" s="2"/>
    </row>
    <row r="82" spans="1:24" ht="15.75" hidden="1" customHeight="1">
      <c r="A82" s="2"/>
      <c r="B82" s="3"/>
      <c r="C82" s="4"/>
      <c r="D82" s="3"/>
      <c r="E82" s="3"/>
      <c r="F82" s="3"/>
      <c r="G82" s="3"/>
      <c r="H82" s="3"/>
      <c r="I82" s="2"/>
      <c r="J82" s="2"/>
      <c r="K82" s="2"/>
      <c r="L82" s="2"/>
      <c r="M82" s="2"/>
      <c r="N82" s="2"/>
      <c r="O82" s="2"/>
      <c r="P82" s="2"/>
      <c r="Q82" s="2"/>
      <c r="R82" s="2"/>
      <c r="S82" s="2"/>
      <c r="T82" s="2"/>
      <c r="U82" s="2"/>
      <c r="V82" s="2"/>
      <c r="W82" s="2"/>
      <c r="X82" s="2"/>
    </row>
    <row r="83" spans="1:24" ht="15.75" hidden="1" customHeight="1">
      <c r="A83" s="2"/>
      <c r="B83" s="3"/>
      <c r="C83" s="4"/>
      <c r="D83" s="3"/>
      <c r="E83" s="3"/>
      <c r="F83" s="3"/>
      <c r="G83" s="3"/>
      <c r="H83" s="3"/>
      <c r="I83" s="2"/>
      <c r="J83" s="2"/>
      <c r="K83" s="2"/>
      <c r="L83" s="2"/>
      <c r="M83" s="2"/>
      <c r="N83" s="2"/>
      <c r="O83" s="2"/>
      <c r="P83" s="2"/>
      <c r="Q83" s="2"/>
      <c r="R83" s="2"/>
      <c r="S83" s="2"/>
      <c r="T83" s="2"/>
      <c r="U83" s="2"/>
      <c r="V83" s="2"/>
      <c r="W83" s="2"/>
      <c r="X83" s="2"/>
    </row>
    <row r="84" spans="1:24" ht="15.75" hidden="1" customHeight="1">
      <c r="A84" s="2"/>
      <c r="B84" s="3"/>
      <c r="C84" s="4"/>
      <c r="D84" s="3"/>
      <c r="E84" s="3"/>
      <c r="F84" s="3"/>
      <c r="G84" s="3"/>
      <c r="H84" s="3"/>
      <c r="I84" s="2"/>
      <c r="J84" s="2"/>
      <c r="K84" s="2"/>
      <c r="L84" s="2"/>
      <c r="M84" s="2"/>
      <c r="N84" s="2"/>
      <c r="O84" s="2"/>
      <c r="P84" s="2"/>
      <c r="Q84" s="2"/>
      <c r="R84" s="2"/>
      <c r="S84" s="2"/>
      <c r="T84" s="2"/>
      <c r="U84" s="2"/>
      <c r="V84" s="2"/>
      <c r="W84" s="2"/>
      <c r="X84" s="2"/>
    </row>
    <row r="85" spans="1:24" ht="15.75" hidden="1" customHeight="1">
      <c r="A85" s="2"/>
      <c r="B85" s="3"/>
      <c r="C85" s="4"/>
      <c r="D85" s="3"/>
      <c r="E85" s="3"/>
      <c r="F85" s="3"/>
      <c r="G85" s="3"/>
      <c r="H85" s="3"/>
      <c r="I85" s="2"/>
      <c r="J85" s="2"/>
      <c r="K85" s="2"/>
      <c r="L85" s="2"/>
      <c r="M85" s="2"/>
      <c r="N85" s="2"/>
      <c r="O85" s="2"/>
      <c r="P85" s="2"/>
      <c r="Q85" s="2"/>
      <c r="R85" s="2"/>
      <c r="S85" s="2"/>
      <c r="T85" s="2"/>
      <c r="U85" s="2"/>
      <c r="V85" s="2"/>
      <c r="W85" s="2"/>
      <c r="X85" s="2"/>
    </row>
    <row r="86" spans="1:24" ht="15.75" hidden="1" customHeight="1">
      <c r="A86" s="2"/>
      <c r="B86" s="3"/>
      <c r="C86" s="4"/>
      <c r="D86" s="3"/>
      <c r="E86" s="3"/>
      <c r="F86" s="3"/>
      <c r="G86" s="3"/>
      <c r="H86" s="3"/>
      <c r="I86" s="2"/>
      <c r="J86" s="2"/>
      <c r="K86" s="2"/>
      <c r="L86" s="2"/>
      <c r="M86" s="2"/>
      <c r="N86" s="2"/>
      <c r="O86" s="2"/>
      <c r="P86" s="2"/>
      <c r="Q86" s="2"/>
      <c r="R86" s="2"/>
      <c r="S86" s="2"/>
      <c r="T86" s="2"/>
      <c r="U86" s="2"/>
      <c r="V86" s="2"/>
      <c r="W86" s="2"/>
      <c r="X86" s="2"/>
    </row>
    <row r="87" spans="1:24" ht="15.75" hidden="1" customHeight="1">
      <c r="A87" s="2"/>
      <c r="B87" s="3"/>
      <c r="C87" s="4"/>
      <c r="D87" s="3"/>
      <c r="E87" s="3"/>
      <c r="F87" s="3"/>
      <c r="G87" s="3"/>
      <c r="H87" s="3"/>
      <c r="I87" s="2"/>
      <c r="J87" s="2"/>
      <c r="K87" s="2"/>
      <c r="L87" s="2"/>
      <c r="M87" s="2"/>
      <c r="N87" s="2"/>
      <c r="O87" s="2"/>
      <c r="P87" s="2"/>
      <c r="Q87" s="2"/>
      <c r="R87" s="2"/>
      <c r="S87" s="2"/>
      <c r="T87" s="2"/>
      <c r="U87" s="2"/>
      <c r="V87" s="2"/>
      <c r="W87" s="2"/>
      <c r="X87" s="2"/>
    </row>
    <row r="88" spans="1:24" ht="15.75" hidden="1" customHeight="1">
      <c r="A88" s="2"/>
      <c r="B88" s="3"/>
      <c r="C88" s="4"/>
      <c r="D88" s="3"/>
      <c r="E88" s="3"/>
      <c r="F88" s="3"/>
      <c r="G88" s="3"/>
      <c r="H88" s="3"/>
      <c r="I88" s="2"/>
      <c r="J88" s="2"/>
      <c r="K88" s="2"/>
      <c r="L88" s="2"/>
      <c r="M88" s="2"/>
      <c r="N88" s="2"/>
      <c r="O88" s="2"/>
      <c r="P88" s="2"/>
      <c r="Q88" s="2"/>
      <c r="R88" s="2"/>
      <c r="S88" s="2"/>
      <c r="T88" s="2"/>
      <c r="U88" s="2"/>
      <c r="V88" s="2"/>
      <c r="W88" s="2"/>
      <c r="X88" s="2"/>
    </row>
    <row r="89" spans="1:24" ht="15.75" hidden="1" customHeight="1">
      <c r="A89" s="2"/>
      <c r="B89" s="3"/>
      <c r="C89" s="4"/>
      <c r="D89" s="3"/>
      <c r="E89" s="3"/>
      <c r="F89" s="3"/>
      <c r="G89" s="3"/>
      <c r="H89" s="3"/>
      <c r="I89" s="2"/>
      <c r="J89" s="2"/>
      <c r="K89" s="2"/>
      <c r="L89" s="2"/>
      <c r="M89" s="2"/>
      <c r="N89" s="2"/>
      <c r="O89" s="2"/>
      <c r="P89" s="2"/>
      <c r="Q89" s="2"/>
      <c r="R89" s="2"/>
      <c r="S89" s="2"/>
      <c r="T89" s="2"/>
      <c r="U89" s="2"/>
      <c r="V89" s="2"/>
      <c r="W89" s="2"/>
      <c r="X89" s="2"/>
    </row>
    <row r="90" spans="1:24" ht="15.75" hidden="1" customHeight="1">
      <c r="A90" s="2"/>
      <c r="B90" s="3"/>
      <c r="C90" s="4"/>
      <c r="D90" s="3"/>
      <c r="E90" s="3"/>
      <c r="F90" s="3"/>
      <c r="G90" s="3"/>
      <c r="H90" s="3"/>
      <c r="I90" s="2"/>
      <c r="J90" s="2"/>
      <c r="K90" s="2"/>
      <c r="L90" s="2"/>
      <c r="M90" s="2"/>
      <c r="N90" s="2"/>
      <c r="O90" s="2"/>
      <c r="P90" s="2"/>
      <c r="Q90" s="2"/>
      <c r="R90" s="2"/>
      <c r="S90" s="2"/>
      <c r="T90" s="2"/>
      <c r="U90" s="2"/>
      <c r="V90" s="2"/>
      <c r="W90" s="2"/>
      <c r="X90" s="2"/>
    </row>
    <row r="91" spans="1:24" ht="15.75" hidden="1" customHeight="1">
      <c r="A91" s="2"/>
      <c r="B91" s="3"/>
      <c r="C91" s="4"/>
      <c r="D91" s="3"/>
      <c r="E91" s="3"/>
      <c r="F91" s="3"/>
      <c r="G91" s="3"/>
      <c r="H91" s="3"/>
      <c r="I91" s="2"/>
      <c r="J91" s="2"/>
      <c r="K91" s="2"/>
      <c r="L91" s="2"/>
      <c r="M91" s="2"/>
      <c r="N91" s="2"/>
      <c r="O91" s="2"/>
      <c r="P91" s="2"/>
      <c r="Q91" s="2"/>
      <c r="R91" s="2"/>
      <c r="S91" s="2"/>
      <c r="T91" s="2"/>
      <c r="U91" s="2"/>
      <c r="V91" s="2"/>
      <c r="W91" s="2"/>
      <c r="X91" s="2"/>
    </row>
    <row r="92" spans="1:24" ht="15.75" hidden="1" customHeight="1">
      <c r="A92" s="2"/>
      <c r="B92" s="3"/>
      <c r="C92" s="4"/>
      <c r="D92" s="3"/>
      <c r="E92" s="3"/>
      <c r="F92" s="3"/>
      <c r="G92" s="3"/>
      <c r="H92" s="3"/>
      <c r="I92" s="2"/>
      <c r="J92" s="2"/>
      <c r="K92" s="2"/>
      <c r="L92" s="2"/>
      <c r="M92" s="2"/>
      <c r="N92" s="2"/>
      <c r="O92" s="2"/>
      <c r="P92" s="2"/>
      <c r="Q92" s="2"/>
      <c r="R92" s="2"/>
      <c r="S92" s="2"/>
      <c r="T92" s="2"/>
      <c r="U92" s="2"/>
      <c r="V92" s="2"/>
      <c r="W92" s="2"/>
      <c r="X92" s="2"/>
    </row>
    <row r="93" spans="1:24" ht="15.75" hidden="1" customHeight="1">
      <c r="A93" s="2"/>
      <c r="B93" s="3"/>
      <c r="C93" s="4"/>
      <c r="D93" s="3"/>
      <c r="E93" s="3"/>
      <c r="F93" s="3"/>
      <c r="G93" s="3"/>
      <c r="H93" s="3"/>
      <c r="I93" s="2"/>
      <c r="J93" s="2"/>
      <c r="K93" s="2"/>
      <c r="L93" s="2"/>
      <c r="M93" s="2"/>
      <c r="N93" s="2"/>
      <c r="O93" s="2"/>
      <c r="P93" s="2"/>
      <c r="Q93" s="2"/>
      <c r="R93" s="2"/>
      <c r="S93" s="2"/>
      <c r="T93" s="2"/>
      <c r="U93" s="2"/>
      <c r="V93" s="2"/>
      <c r="W93" s="2"/>
      <c r="X93" s="2"/>
    </row>
    <row r="94" spans="1:24" ht="15.75" hidden="1" customHeight="1">
      <c r="A94" s="2"/>
      <c r="B94" s="3"/>
      <c r="C94" s="4"/>
      <c r="D94" s="3"/>
      <c r="E94" s="3"/>
      <c r="F94" s="3"/>
      <c r="G94" s="3"/>
      <c r="H94" s="3"/>
      <c r="I94" s="2"/>
      <c r="J94" s="2"/>
      <c r="K94" s="2"/>
      <c r="L94" s="2"/>
      <c r="M94" s="2"/>
      <c r="N94" s="2"/>
      <c r="O94" s="2"/>
      <c r="P94" s="2"/>
      <c r="Q94" s="2"/>
      <c r="R94" s="2"/>
      <c r="S94" s="2"/>
      <c r="T94" s="2"/>
      <c r="U94" s="2"/>
      <c r="V94" s="2"/>
      <c r="W94" s="2"/>
      <c r="X94" s="2"/>
    </row>
    <row r="95" spans="1:24" ht="15.75" hidden="1" customHeight="1">
      <c r="A95" s="2"/>
      <c r="B95" s="3"/>
      <c r="C95" s="4"/>
      <c r="D95" s="3"/>
      <c r="E95" s="3"/>
      <c r="F95" s="3"/>
      <c r="G95" s="3"/>
      <c r="H95" s="3"/>
      <c r="I95" s="2"/>
      <c r="J95" s="2"/>
      <c r="K95" s="2"/>
      <c r="L95" s="2"/>
      <c r="M95" s="2"/>
      <c r="N95" s="2"/>
      <c r="O95" s="2"/>
      <c r="P95" s="2"/>
      <c r="Q95" s="2"/>
      <c r="R95" s="2"/>
      <c r="S95" s="2"/>
      <c r="T95" s="2"/>
      <c r="U95" s="2"/>
      <c r="V95" s="2"/>
      <c r="W95" s="2"/>
      <c r="X95" s="2"/>
    </row>
    <row r="96" spans="1:24" ht="15.75" hidden="1" customHeight="1">
      <c r="A96" s="2"/>
      <c r="B96" s="3"/>
      <c r="C96" s="4"/>
      <c r="D96" s="3"/>
      <c r="E96" s="3"/>
      <c r="F96" s="3"/>
      <c r="G96" s="3"/>
      <c r="H96" s="3"/>
      <c r="I96" s="2"/>
      <c r="J96" s="2"/>
      <c r="K96" s="2"/>
      <c r="L96" s="2"/>
      <c r="M96" s="2"/>
      <c r="N96" s="2"/>
      <c r="O96" s="2"/>
      <c r="P96" s="2"/>
      <c r="Q96" s="2"/>
      <c r="R96" s="2"/>
      <c r="S96" s="2"/>
      <c r="T96" s="2"/>
      <c r="U96" s="2"/>
      <c r="V96" s="2"/>
      <c r="W96" s="2"/>
      <c r="X96" s="2"/>
    </row>
    <row r="97" spans="1:24" ht="15.75" hidden="1" customHeight="1">
      <c r="A97" s="2"/>
      <c r="B97" s="3"/>
      <c r="C97" s="4"/>
      <c r="D97" s="3"/>
      <c r="E97" s="3"/>
      <c r="F97" s="3"/>
      <c r="G97" s="3"/>
      <c r="H97" s="3"/>
      <c r="I97" s="2"/>
      <c r="J97" s="2"/>
      <c r="K97" s="2"/>
      <c r="L97" s="2"/>
      <c r="M97" s="2"/>
      <c r="N97" s="2"/>
      <c r="O97" s="2"/>
      <c r="P97" s="2"/>
      <c r="Q97" s="2"/>
      <c r="R97" s="2"/>
      <c r="S97" s="2"/>
      <c r="T97" s="2"/>
      <c r="U97" s="2"/>
      <c r="V97" s="2"/>
      <c r="W97" s="2"/>
      <c r="X97" s="2"/>
    </row>
    <row r="98" spans="1:24" ht="15.75" hidden="1" customHeight="1">
      <c r="A98" s="2"/>
      <c r="B98" s="3"/>
      <c r="C98" s="4"/>
      <c r="D98" s="3"/>
      <c r="E98" s="3"/>
      <c r="F98" s="3"/>
      <c r="G98" s="3"/>
      <c r="H98" s="3"/>
      <c r="I98" s="2"/>
      <c r="J98" s="2"/>
      <c r="K98" s="2"/>
      <c r="L98" s="2"/>
      <c r="M98" s="2"/>
      <c r="N98" s="2"/>
      <c r="O98" s="2"/>
      <c r="P98" s="2"/>
      <c r="Q98" s="2"/>
      <c r="R98" s="2"/>
      <c r="S98" s="2"/>
      <c r="T98" s="2"/>
      <c r="U98" s="2"/>
      <c r="V98" s="2"/>
      <c r="W98" s="2"/>
      <c r="X98" s="2"/>
    </row>
    <row r="99" spans="1:24" ht="15.75" hidden="1" customHeight="1">
      <c r="A99" s="2"/>
      <c r="B99" s="3"/>
      <c r="C99" s="4"/>
      <c r="D99" s="3"/>
      <c r="E99" s="3"/>
      <c r="F99" s="3"/>
      <c r="G99" s="3"/>
      <c r="H99" s="3"/>
      <c r="I99" s="2"/>
      <c r="J99" s="2"/>
      <c r="K99" s="2"/>
      <c r="L99" s="2"/>
      <c r="M99" s="2"/>
      <c r="N99" s="2"/>
      <c r="O99" s="2"/>
      <c r="P99" s="2"/>
      <c r="Q99" s="2"/>
      <c r="R99" s="2"/>
      <c r="S99" s="2"/>
      <c r="T99" s="2"/>
      <c r="U99" s="2"/>
      <c r="V99" s="2"/>
      <c r="W99" s="2"/>
      <c r="X99" s="2"/>
    </row>
    <row r="100" spans="1:24" ht="15.75" hidden="1" customHeight="1">
      <c r="A100" s="2"/>
      <c r="B100" s="3"/>
      <c r="C100" s="4"/>
      <c r="D100" s="3"/>
      <c r="E100" s="3"/>
      <c r="F100" s="3"/>
      <c r="G100" s="3"/>
      <c r="H100" s="3"/>
      <c r="I100" s="2"/>
      <c r="J100" s="2"/>
      <c r="K100" s="2"/>
      <c r="L100" s="2"/>
      <c r="M100" s="2"/>
      <c r="N100" s="2"/>
      <c r="O100" s="2"/>
      <c r="P100" s="2"/>
      <c r="Q100" s="2"/>
      <c r="R100" s="2"/>
      <c r="S100" s="2"/>
      <c r="T100" s="2"/>
      <c r="U100" s="2"/>
      <c r="V100" s="2"/>
      <c r="W100" s="2"/>
      <c r="X100" s="2"/>
    </row>
    <row r="101" spans="1:24" ht="15.75" hidden="1" customHeight="1">
      <c r="A101" s="2"/>
      <c r="B101" s="3"/>
      <c r="C101" s="4"/>
      <c r="D101" s="3"/>
      <c r="E101" s="3"/>
      <c r="F101" s="3"/>
      <c r="G101" s="3"/>
      <c r="H101" s="3"/>
      <c r="I101" s="2"/>
      <c r="J101" s="2"/>
      <c r="K101" s="2"/>
      <c r="L101" s="2"/>
      <c r="M101" s="2"/>
      <c r="N101" s="2"/>
      <c r="O101" s="2"/>
      <c r="P101" s="2"/>
      <c r="Q101" s="2"/>
      <c r="R101" s="2"/>
      <c r="S101" s="2"/>
      <c r="T101" s="2"/>
      <c r="U101" s="2"/>
      <c r="V101" s="2"/>
      <c r="W101" s="2"/>
      <c r="X101" s="2"/>
    </row>
    <row r="102" spans="1:24" ht="15.75" hidden="1" customHeight="1">
      <c r="A102" s="2"/>
      <c r="B102" s="3"/>
      <c r="C102" s="4"/>
      <c r="D102" s="3"/>
      <c r="E102" s="3"/>
      <c r="F102" s="3"/>
      <c r="G102" s="3"/>
      <c r="H102" s="3"/>
      <c r="I102" s="2"/>
      <c r="J102" s="2"/>
      <c r="K102" s="2"/>
      <c r="L102" s="2"/>
      <c r="M102" s="2"/>
      <c r="N102" s="2"/>
      <c r="O102" s="2"/>
      <c r="P102" s="2"/>
      <c r="Q102" s="2"/>
      <c r="R102" s="2"/>
      <c r="S102" s="2"/>
      <c r="T102" s="2"/>
      <c r="U102" s="2"/>
      <c r="V102" s="2"/>
      <c r="W102" s="2"/>
      <c r="X102" s="2"/>
    </row>
    <row r="103" spans="1:24" ht="15.75" hidden="1" customHeight="1">
      <c r="A103" s="2"/>
      <c r="B103" s="3"/>
      <c r="C103" s="4"/>
      <c r="D103" s="3"/>
      <c r="E103" s="3"/>
      <c r="F103" s="3"/>
      <c r="G103" s="3"/>
      <c r="H103" s="3"/>
      <c r="I103" s="2"/>
      <c r="J103" s="2"/>
      <c r="K103" s="2"/>
      <c r="L103" s="2"/>
      <c r="M103" s="2"/>
      <c r="N103" s="2"/>
      <c r="O103" s="2"/>
      <c r="P103" s="2"/>
      <c r="Q103" s="2"/>
      <c r="R103" s="2"/>
      <c r="S103" s="2"/>
      <c r="T103" s="2"/>
      <c r="U103" s="2"/>
      <c r="V103" s="2"/>
      <c r="W103" s="2"/>
      <c r="X103" s="2"/>
    </row>
    <row r="104" spans="1:24" ht="15.75" hidden="1" customHeight="1">
      <c r="A104" s="2"/>
      <c r="B104" s="3"/>
      <c r="C104" s="4"/>
      <c r="D104" s="3"/>
      <c r="E104" s="3"/>
      <c r="F104" s="3"/>
      <c r="G104" s="3"/>
      <c r="H104" s="3"/>
      <c r="I104" s="2"/>
      <c r="J104" s="2"/>
      <c r="K104" s="2"/>
      <c r="L104" s="2"/>
      <c r="M104" s="2"/>
      <c r="N104" s="2"/>
      <c r="O104" s="2"/>
      <c r="P104" s="2"/>
      <c r="Q104" s="2"/>
      <c r="R104" s="2"/>
      <c r="S104" s="2"/>
      <c r="T104" s="2"/>
      <c r="U104" s="2"/>
      <c r="V104" s="2"/>
      <c r="W104" s="2"/>
      <c r="X104" s="2"/>
    </row>
    <row r="105" spans="1:24" ht="15.75" hidden="1" customHeight="1">
      <c r="A105" s="2"/>
      <c r="B105" s="3"/>
      <c r="C105" s="4"/>
      <c r="D105" s="3"/>
      <c r="E105" s="3"/>
      <c r="F105" s="3"/>
      <c r="G105" s="3"/>
      <c r="H105" s="3"/>
      <c r="I105" s="2"/>
      <c r="J105" s="2"/>
      <c r="K105" s="2"/>
      <c r="L105" s="2"/>
      <c r="M105" s="2"/>
      <c r="N105" s="2"/>
      <c r="O105" s="2"/>
      <c r="P105" s="2"/>
      <c r="Q105" s="2"/>
      <c r="R105" s="2"/>
      <c r="S105" s="2"/>
      <c r="T105" s="2"/>
      <c r="U105" s="2"/>
      <c r="V105" s="2"/>
      <c r="W105" s="2"/>
      <c r="X105" s="2"/>
    </row>
    <row r="106" spans="1:24" ht="15.75" hidden="1" customHeight="1">
      <c r="A106" s="2"/>
      <c r="B106" s="3"/>
      <c r="C106" s="4"/>
      <c r="D106" s="3"/>
      <c r="E106" s="3"/>
      <c r="F106" s="3"/>
      <c r="G106" s="3"/>
      <c r="H106" s="3"/>
      <c r="I106" s="2"/>
      <c r="J106" s="2"/>
      <c r="K106" s="2"/>
      <c r="L106" s="2"/>
      <c r="M106" s="2"/>
      <c r="N106" s="2"/>
      <c r="O106" s="2"/>
      <c r="P106" s="2"/>
      <c r="Q106" s="2"/>
      <c r="R106" s="2"/>
      <c r="S106" s="2"/>
      <c r="T106" s="2"/>
      <c r="U106" s="2"/>
      <c r="V106" s="2"/>
      <c r="W106" s="2"/>
      <c r="X106" s="2"/>
    </row>
    <row r="107" spans="1:24" ht="15.75" hidden="1" customHeight="1">
      <c r="A107" s="2"/>
      <c r="B107" s="3"/>
      <c r="C107" s="4"/>
      <c r="D107" s="3"/>
      <c r="E107" s="3"/>
      <c r="F107" s="3"/>
      <c r="G107" s="3"/>
      <c r="H107" s="3"/>
      <c r="I107" s="2"/>
      <c r="J107" s="2"/>
      <c r="K107" s="2"/>
      <c r="L107" s="2"/>
      <c r="M107" s="2"/>
      <c r="N107" s="2"/>
      <c r="O107" s="2"/>
      <c r="P107" s="2"/>
      <c r="Q107" s="2"/>
      <c r="R107" s="2"/>
      <c r="S107" s="2"/>
      <c r="T107" s="2"/>
      <c r="U107" s="2"/>
      <c r="V107" s="2"/>
      <c r="W107" s="2"/>
      <c r="X107" s="2"/>
    </row>
    <row r="108" spans="1:24" ht="15.75" hidden="1" customHeight="1">
      <c r="A108" s="2"/>
      <c r="B108" s="3"/>
      <c r="C108" s="4"/>
      <c r="D108" s="3"/>
      <c r="E108" s="3"/>
      <c r="F108" s="3"/>
      <c r="G108" s="3"/>
      <c r="H108" s="3"/>
      <c r="I108" s="2"/>
      <c r="J108" s="2"/>
      <c r="K108" s="2"/>
      <c r="L108" s="2"/>
      <c r="M108" s="2"/>
      <c r="N108" s="2"/>
      <c r="O108" s="2"/>
      <c r="P108" s="2"/>
      <c r="Q108" s="2"/>
      <c r="R108" s="2"/>
      <c r="S108" s="2"/>
      <c r="T108" s="2"/>
      <c r="U108" s="2"/>
      <c r="V108" s="2"/>
      <c r="W108" s="2"/>
      <c r="X108" s="2"/>
    </row>
    <row r="109" spans="1:24" ht="15.75" hidden="1" customHeight="1">
      <c r="A109" s="2"/>
      <c r="B109" s="3"/>
      <c r="C109" s="4"/>
      <c r="D109" s="3"/>
      <c r="E109" s="3"/>
      <c r="F109" s="3"/>
      <c r="G109" s="3"/>
      <c r="H109" s="3"/>
      <c r="I109" s="2"/>
      <c r="J109" s="2"/>
      <c r="K109" s="2"/>
      <c r="L109" s="2"/>
      <c r="M109" s="2"/>
      <c r="N109" s="2"/>
      <c r="O109" s="2"/>
      <c r="P109" s="2"/>
      <c r="Q109" s="2"/>
      <c r="R109" s="2"/>
      <c r="S109" s="2"/>
      <c r="T109" s="2"/>
      <c r="U109" s="2"/>
      <c r="V109" s="2"/>
      <c r="W109" s="2"/>
      <c r="X109" s="2"/>
    </row>
    <row r="110" spans="1:24" ht="15.75" hidden="1" customHeight="1">
      <c r="A110" s="2"/>
      <c r="B110" s="3"/>
      <c r="C110" s="4"/>
      <c r="D110" s="3"/>
      <c r="E110" s="3"/>
      <c r="F110" s="3"/>
      <c r="G110" s="3"/>
      <c r="H110" s="3"/>
      <c r="I110" s="2"/>
      <c r="J110" s="2"/>
      <c r="K110" s="2"/>
      <c r="L110" s="2"/>
      <c r="M110" s="2"/>
      <c r="N110" s="2"/>
      <c r="O110" s="2"/>
      <c r="P110" s="2"/>
      <c r="Q110" s="2"/>
      <c r="R110" s="2"/>
      <c r="S110" s="2"/>
      <c r="T110" s="2"/>
      <c r="U110" s="2"/>
      <c r="V110" s="2"/>
      <c r="W110" s="2"/>
      <c r="X110" s="2"/>
    </row>
    <row r="111" spans="1:24" ht="15.75" hidden="1" customHeight="1">
      <c r="A111" s="2"/>
      <c r="B111" s="3"/>
      <c r="C111" s="4"/>
      <c r="D111" s="3"/>
      <c r="E111" s="3"/>
      <c r="F111" s="3"/>
      <c r="G111" s="3"/>
      <c r="H111" s="3"/>
      <c r="I111" s="2"/>
      <c r="J111" s="2"/>
      <c r="K111" s="2"/>
      <c r="L111" s="2"/>
      <c r="M111" s="2"/>
      <c r="N111" s="2"/>
      <c r="O111" s="2"/>
      <c r="P111" s="2"/>
      <c r="Q111" s="2"/>
      <c r="R111" s="2"/>
      <c r="S111" s="2"/>
      <c r="T111" s="2"/>
      <c r="U111" s="2"/>
      <c r="V111" s="2"/>
      <c r="W111" s="2"/>
      <c r="X111" s="2"/>
    </row>
    <row r="112" spans="1:24" ht="15.75" hidden="1" customHeight="1">
      <c r="A112" s="2"/>
      <c r="B112" s="3"/>
      <c r="C112" s="4"/>
      <c r="D112" s="3"/>
      <c r="E112" s="3"/>
      <c r="F112" s="3"/>
      <c r="G112" s="3"/>
      <c r="H112" s="3"/>
      <c r="I112" s="2"/>
      <c r="J112" s="2"/>
      <c r="K112" s="2"/>
      <c r="L112" s="2"/>
      <c r="M112" s="2"/>
      <c r="N112" s="2"/>
      <c r="O112" s="2"/>
      <c r="P112" s="2"/>
      <c r="Q112" s="2"/>
      <c r="R112" s="2"/>
      <c r="S112" s="2"/>
      <c r="T112" s="2"/>
      <c r="U112" s="2"/>
      <c r="V112" s="2"/>
      <c r="W112" s="2"/>
      <c r="X112" s="2"/>
    </row>
    <row r="113" spans="1:24" ht="15.75" hidden="1" customHeight="1">
      <c r="A113" s="2"/>
      <c r="B113" s="3"/>
      <c r="C113" s="4"/>
      <c r="D113" s="3"/>
      <c r="E113" s="3"/>
      <c r="F113" s="3"/>
      <c r="G113" s="3"/>
      <c r="H113" s="3"/>
      <c r="I113" s="2"/>
      <c r="J113" s="2"/>
      <c r="K113" s="2"/>
      <c r="L113" s="2"/>
      <c r="M113" s="2"/>
      <c r="N113" s="2"/>
      <c r="O113" s="2"/>
      <c r="P113" s="2"/>
      <c r="Q113" s="2"/>
      <c r="R113" s="2"/>
      <c r="S113" s="2"/>
      <c r="T113" s="2"/>
      <c r="U113" s="2"/>
      <c r="V113" s="2"/>
      <c r="W113" s="2"/>
      <c r="X113" s="2"/>
    </row>
    <row r="114" spans="1:24" ht="15.75" hidden="1" customHeight="1">
      <c r="A114" s="2"/>
      <c r="B114" s="3"/>
      <c r="C114" s="4"/>
      <c r="D114" s="3"/>
      <c r="E114" s="3"/>
      <c r="F114" s="3"/>
      <c r="G114" s="3"/>
      <c r="H114" s="3"/>
      <c r="I114" s="2"/>
      <c r="J114" s="2"/>
      <c r="K114" s="2"/>
      <c r="L114" s="2"/>
      <c r="M114" s="2"/>
      <c r="N114" s="2"/>
      <c r="O114" s="2"/>
      <c r="P114" s="2"/>
      <c r="Q114" s="2"/>
      <c r="R114" s="2"/>
      <c r="S114" s="2"/>
      <c r="T114" s="2"/>
      <c r="U114" s="2"/>
      <c r="V114" s="2"/>
      <c r="W114" s="2"/>
      <c r="X114" s="2"/>
    </row>
    <row r="115" spans="1:24" ht="15.75" hidden="1" customHeight="1">
      <c r="A115" s="2"/>
      <c r="B115" s="3"/>
      <c r="C115" s="4"/>
      <c r="D115" s="3"/>
      <c r="E115" s="3"/>
      <c r="F115" s="3"/>
      <c r="G115" s="3"/>
      <c r="H115" s="3"/>
      <c r="I115" s="2"/>
      <c r="J115" s="2"/>
      <c r="K115" s="2"/>
      <c r="L115" s="2"/>
      <c r="M115" s="2"/>
      <c r="N115" s="2"/>
      <c r="O115" s="2"/>
      <c r="P115" s="2"/>
      <c r="Q115" s="2"/>
      <c r="R115" s="2"/>
      <c r="S115" s="2"/>
      <c r="T115" s="2"/>
      <c r="U115" s="2"/>
      <c r="V115" s="2"/>
      <c r="W115" s="2"/>
      <c r="X115" s="2"/>
    </row>
    <row r="116" spans="1:24" ht="15.75" hidden="1" customHeight="1">
      <c r="A116" s="2"/>
      <c r="B116" s="3"/>
      <c r="C116" s="4"/>
      <c r="D116" s="3"/>
      <c r="E116" s="3"/>
      <c r="F116" s="3"/>
      <c r="G116" s="3"/>
      <c r="H116" s="3"/>
      <c r="I116" s="2"/>
      <c r="J116" s="2"/>
      <c r="K116" s="2"/>
      <c r="L116" s="2"/>
      <c r="M116" s="2"/>
      <c r="N116" s="2"/>
      <c r="O116" s="2"/>
      <c r="P116" s="2"/>
      <c r="Q116" s="2"/>
      <c r="R116" s="2"/>
      <c r="S116" s="2"/>
      <c r="T116" s="2"/>
      <c r="U116" s="2"/>
      <c r="V116" s="2"/>
      <c r="W116" s="2"/>
      <c r="X116" s="2"/>
    </row>
    <row r="117" spans="1:24" ht="15.75" hidden="1" customHeight="1">
      <c r="A117" s="2"/>
      <c r="B117" s="3"/>
      <c r="C117" s="4"/>
      <c r="D117" s="3"/>
      <c r="E117" s="3"/>
      <c r="F117" s="3"/>
      <c r="G117" s="3"/>
      <c r="H117" s="3"/>
      <c r="I117" s="2"/>
      <c r="J117" s="2"/>
      <c r="K117" s="2"/>
      <c r="L117" s="2"/>
      <c r="M117" s="2"/>
      <c r="N117" s="2"/>
      <c r="O117" s="2"/>
      <c r="P117" s="2"/>
      <c r="Q117" s="2"/>
      <c r="R117" s="2"/>
      <c r="S117" s="2"/>
      <c r="T117" s="2"/>
      <c r="U117" s="2"/>
      <c r="V117" s="2"/>
      <c r="W117" s="2"/>
      <c r="X117" s="2"/>
    </row>
    <row r="118" spans="1:24" ht="15.75" hidden="1" customHeight="1">
      <c r="A118" s="2"/>
      <c r="B118" s="3"/>
      <c r="C118" s="4"/>
      <c r="D118" s="3"/>
      <c r="E118" s="3"/>
      <c r="F118" s="3"/>
      <c r="G118" s="3"/>
      <c r="H118" s="3"/>
      <c r="I118" s="2"/>
      <c r="J118" s="2"/>
      <c r="K118" s="2"/>
      <c r="L118" s="2"/>
      <c r="M118" s="2"/>
      <c r="N118" s="2"/>
      <c r="O118" s="2"/>
      <c r="P118" s="2"/>
      <c r="Q118" s="2"/>
      <c r="R118" s="2"/>
      <c r="S118" s="2"/>
      <c r="T118" s="2"/>
      <c r="U118" s="2"/>
      <c r="V118" s="2"/>
      <c r="W118" s="2"/>
      <c r="X118" s="2"/>
    </row>
    <row r="119" spans="1:24" ht="15.75" hidden="1" customHeight="1">
      <c r="A119" s="2"/>
      <c r="B119" s="3"/>
      <c r="C119" s="4"/>
      <c r="D119" s="3"/>
      <c r="E119" s="3"/>
      <c r="F119" s="3"/>
      <c r="G119" s="3"/>
      <c r="H119" s="3"/>
      <c r="I119" s="2"/>
      <c r="J119" s="2"/>
      <c r="K119" s="2"/>
      <c r="L119" s="2"/>
      <c r="M119" s="2"/>
      <c r="N119" s="2"/>
      <c r="O119" s="2"/>
      <c r="P119" s="2"/>
      <c r="Q119" s="2"/>
      <c r="R119" s="2"/>
      <c r="S119" s="2"/>
      <c r="T119" s="2"/>
      <c r="U119" s="2"/>
      <c r="V119" s="2"/>
      <c r="W119" s="2"/>
      <c r="X119" s="2"/>
    </row>
    <row r="120" spans="1:24" ht="15.75" hidden="1" customHeight="1">
      <c r="A120" s="2"/>
      <c r="B120" s="3"/>
      <c r="C120" s="4"/>
      <c r="D120" s="3"/>
      <c r="E120" s="3"/>
      <c r="F120" s="3"/>
      <c r="G120" s="3"/>
      <c r="H120" s="3"/>
      <c r="I120" s="2"/>
      <c r="J120" s="2"/>
      <c r="K120" s="2"/>
      <c r="L120" s="2"/>
      <c r="M120" s="2"/>
      <c r="N120" s="2"/>
      <c r="O120" s="2"/>
      <c r="P120" s="2"/>
      <c r="Q120" s="2"/>
      <c r="R120" s="2"/>
      <c r="S120" s="2"/>
      <c r="T120" s="2"/>
      <c r="U120" s="2"/>
      <c r="V120" s="2"/>
      <c r="W120" s="2"/>
      <c r="X120" s="2"/>
    </row>
    <row r="121" spans="1:24" ht="15.75" hidden="1" customHeight="1">
      <c r="A121" s="2"/>
      <c r="B121" s="3"/>
      <c r="C121" s="4"/>
      <c r="D121" s="3"/>
      <c r="E121" s="3"/>
      <c r="F121" s="3"/>
      <c r="G121" s="3"/>
      <c r="H121" s="3"/>
      <c r="I121" s="2"/>
      <c r="J121" s="2"/>
      <c r="K121" s="2"/>
      <c r="L121" s="2"/>
      <c r="M121" s="2"/>
      <c r="N121" s="2"/>
      <c r="O121" s="2"/>
      <c r="P121" s="2"/>
      <c r="Q121" s="2"/>
      <c r="R121" s="2"/>
      <c r="S121" s="2"/>
      <c r="T121" s="2"/>
      <c r="U121" s="2"/>
      <c r="V121" s="2"/>
      <c r="W121" s="2"/>
      <c r="X121" s="2"/>
    </row>
    <row r="122" spans="1:24" ht="15.75" hidden="1" customHeight="1">
      <c r="A122" s="2"/>
      <c r="B122" s="3"/>
      <c r="C122" s="4"/>
      <c r="D122" s="3"/>
      <c r="E122" s="3"/>
      <c r="F122" s="3"/>
      <c r="G122" s="3"/>
      <c r="H122" s="3"/>
      <c r="I122" s="2"/>
      <c r="J122" s="2"/>
      <c r="K122" s="2"/>
      <c r="L122" s="2"/>
      <c r="M122" s="2"/>
      <c r="N122" s="2"/>
      <c r="O122" s="2"/>
      <c r="P122" s="2"/>
      <c r="Q122" s="2"/>
      <c r="R122" s="2"/>
      <c r="S122" s="2"/>
      <c r="T122" s="2"/>
      <c r="U122" s="2"/>
      <c r="V122" s="2"/>
      <c r="W122" s="2"/>
      <c r="X122" s="2"/>
    </row>
    <row r="123" spans="1:24" ht="15.75" hidden="1" customHeight="1">
      <c r="A123" s="2"/>
      <c r="B123" s="3"/>
      <c r="C123" s="4"/>
      <c r="D123" s="3"/>
      <c r="E123" s="3"/>
      <c r="F123" s="3"/>
      <c r="G123" s="3"/>
      <c r="H123" s="3"/>
      <c r="I123" s="2"/>
      <c r="J123" s="2"/>
      <c r="K123" s="2"/>
      <c r="L123" s="2"/>
      <c r="M123" s="2"/>
      <c r="N123" s="2"/>
      <c r="O123" s="2"/>
      <c r="P123" s="2"/>
      <c r="Q123" s="2"/>
      <c r="R123" s="2"/>
      <c r="S123" s="2"/>
      <c r="T123" s="2"/>
      <c r="U123" s="2"/>
      <c r="V123" s="2"/>
      <c r="W123" s="2"/>
      <c r="X123" s="2"/>
    </row>
    <row r="124" spans="1:24" ht="15.75" hidden="1" customHeight="1">
      <c r="A124" s="2"/>
      <c r="B124" s="3"/>
      <c r="C124" s="4"/>
      <c r="D124" s="3"/>
      <c r="E124" s="3"/>
      <c r="F124" s="3"/>
      <c r="G124" s="3"/>
      <c r="H124" s="3"/>
      <c r="I124" s="2"/>
      <c r="J124" s="2"/>
      <c r="K124" s="2"/>
      <c r="L124" s="2"/>
      <c r="M124" s="2"/>
      <c r="N124" s="2"/>
      <c r="O124" s="2"/>
      <c r="P124" s="2"/>
      <c r="Q124" s="2"/>
      <c r="R124" s="2"/>
      <c r="S124" s="2"/>
      <c r="T124" s="2"/>
      <c r="U124" s="2"/>
      <c r="V124" s="2"/>
      <c r="W124" s="2"/>
      <c r="X124" s="2"/>
    </row>
    <row r="125" spans="1:24" ht="15.75" hidden="1" customHeight="1">
      <c r="A125" s="2"/>
      <c r="B125" s="3"/>
      <c r="C125" s="4"/>
      <c r="D125" s="3"/>
      <c r="E125" s="3"/>
      <c r="F125" s="3"/>
      <c r="G125" s="3"/>
      <c r="H125" s="3"/>
      <c r="I125" s="2"/>
      <c r="J125" s="2"/>
      <c r="K125" s="2"/>
      <c r="L125" s="2"/>
      <c r="M125" s="2"/>
      <c r="N125" s="2"/>
      <c r="O125" s="2"/>
      <c r="P125" s="2"/>
      <c r="Q125" s="2"/>
      <c r="R125" s="2"/>
      <c r="S125" s="2"/>
      <c r="T125" s="2"/>
      <c r="U125" s="2"/>
      <c r="V125" s="2"/>
      <c r="W125" s="2"/>
      <c r="X125" s="2"/>
    </row>
    <row r="126" spans="1:24" ht="15.75" hidden="1" customHeight="1">
      <c r="A126" s="2"/>
      <c r="B126" s="3"/>
      <c r="C126" s="4"/>
      <c r="D126" s="3"/>
      <c r="E126" s="3"/>
      <c r="F126" s="3"/>
      <c r="G126" s="3"/>
      <c r="H126" s="3"/>
      <c r="I126" s="2"/>
      <c r="J126" s="2"/>
      <c r="K126" s="2"/>
      <c r="L126" s="2"/>
      <c r="M126" s="2"/>
      <c r="N126" s="2"/>
      <c r="O126" s="2"/>
      <c r="P126" s="2"/>
      <c r="Q126" s="2"/>
      <c r="R126" s="2"/>
      <c r="S126" s="2"/>
      <c r="T126" s="2"/>
      <c r="U126" s="2"/>
      <c r="V126" s="2"/>
      <c r="W126" s="2"/>
      <c r="X126" s="2"/>
    </row>
    <row r="127" spans="1:24" ht="15.75" hidden="1" customHeight="1">
      <c r="A127" s="2"/>
      <c r="B127" s="3"/>
      <c r="C127" s="4"/>
      <c r="D127" s="3"/>
      <c r="E127" s="3"/>
      <c r="F127" s="3"/>
      <c r="G127" s="3"/>
      <c r="H127" s="3"/>
      <c r="I127" s="2"/>
      <c r="J127" s="2"/>
      <c r="K127" s="2"/>
      <c r="L127" s="2"/>
      <c r="M127" s="2"/>
      <c r="N127" s="2"/>
      <c r="O127" s="2"/>
      <c r="P127" s="2"/>
      <c r="Q127" s="2"/>
      <c r="R127" s="2"/>
      <c r="S127" s="2"/>
      <c r="T127" s="2"/>
      <c r="U127" s="2"/>
      <c r="V127" s="2"/>
      <c r="W127" s="2"/>
      <c r="X127" s="2"/>
    </row>
    <row r="128" spans="1:24" ht="15.75" hidden="1" customHeight="1">
      <c r="A128" s="2"/>
      <c r="B128" s="3"/>
      <c r="C128" s="4"/>
      <c r="D128" s="3"/>
      <c r="E128" s="3"/>
      <c r="F128" s="3"/>
      <c r="G128" s="3"/>
      <c r="H128" s="3"/>
      <c r="I128" s="2"/>
      <c r="J128" s="2"/>
      <c r="K128" s="2"/>
      <c r="L128" s="2"/>
      <c r="M128" s="2"/>
      <c r="N128" s="2"/>
      <c r="O128" s="2"/>
      <c r="P128" s="2"/>
      <c r="Q128" s="2"/>
      <c r="R128" s="2"/>
      <c r="S128" s="2"/>
      <c r="T128" s="2"/>
      <c r="U128" s="2"/>
      <c r="V128" s="2"/>
      <c r="W128" s="2"/>
      <c r="X128" s="2"/>
    </row>
    <row r="129" spans="1:24" ht="15.75" hidden="1" customHeight="1">
      <c r="A129" s="2"/>
      <c r="B129" s="3"/>
      <c r="C129" s="4"/>
      <c r="D129" s="3"/>
      <c r="E129" s="3"/>
      <c r="F129" s="3"/>
      <c r="G129" s="3"/>
      <c r="H129" s="3"/>
      <c r="I129" s="2"/>
      <c r="J129" s="2"/>
      <c r="K129" s="2"/>
      <c r="L129" s="2"/>
      <c r="M129" s="2"/>
      <c r="N129" s="2"/>
      <c r="O129" s="2"/>
      <c r="P129" s="2"/>
      <c r="Q129" s="2"/>
      <c r="R129" s="2"/>
      <c r="S129" s="2"/>
      <c r="T129" s="2"/>
      <c r="U129" s="2"/>
      <c r="V129" s="2"/>
      <c r="W129" s="2"/>
      <c r="X129" s="2"/>
    </row>
    <row r="130" spans="1:24" ht="15.75" hidden="1" customHeight="1">
      <c r="A130" s="2"/>
      <c r="B130" s="3"/>
      <c r="C130" s="4"/>
      <c r="D130" s="3"/>
      <c r="E130" s="3"/>
      <c r="F130" s="3"/>
      <c r="G130" s="3"/>
      <c r="H130" s="3"/>
      <c r="I130" s="2"/>
      <c r="J130" s="2"/>
      <c r="K130" s="2"/>
      <c r="L130" s="2"/>
      <c r="M130" s="2"/>
      <c r="N130" s="2"/>
      <c r="O130" s="2"/>
      <c r="P130" s="2"/>
      <c r="Q130" s="2"/>
      <c r="R130" s="2"/>
      <c r="S130" s="2"/>
      <c r="T130" s="2"/>
      <c r="U130" s="2"/>
      <c r="V130" s="2"/>
      <c r="W130" s="2"/>
      <c r="X130" s="2"/>
    </row>
    <row r="131" spans="1:24" ht="15.75" hidden="1" customHeight="1">
      <c r="A131" s="2"/>
      <c r="B131" s="3"/>
      <c r="C131" s="4"/>
      <c r="D131" s="3"/>
      <c r="E131" s="3"/>
      <c r="F131" s="3"/>
      <c r="G131" s="3"/>
      <c r="H131" s="3"/>
      <c r="I131" s="2"/>
      <c r="J131" s="2"/>
      <c r="K131" s="2"/>
      <c r="L131" s="2"/>
      <c r="M131" s="2"/>
      <c r="N131" s="2"/>
      <c r="O131" s="2"/>
      <c r="P131" s="2"/>
      <c r="Q131" s="2"/>
      <c r="R131" s="2"/>
      <c r="S131" s="2"/>
      <c r="T131" s="2"/>
      <c r="U131" s="2"/>
      <c r="V131" s="2"/>
      <c r="W131" s="2"/>
      <c r="X131" s="2"/>
    </row>
    <row r="132" spans="1:24" ht="15.75" hidden="1" customHeight="1">
      <c r="A132" s="2"/>
      <c r="B132" s="3"/>
      <c r="C132" s="4"/>
      <c r="D132" s="3"/>
      <c r="E132" s="3"/>
      <c r="F132" s="3"/>
      <c r="G132" s="3"/>
      <c r="H132" s="3"/>
      <c r="I132" s="2"/>
      <c r="J132" s="2"/>
      <c r="K132" s="2"/>
      <c r="L132" s="2"/>
      <c r="M132" s="2"/>
      <c r="N132" s="2"/>
      <c r="O132" s="2"/>
      <c r="P132" s="2"/>
      <c r="Q132" s="2"/>
      <c r="R132" s="2"/>
      <c r="S132" s="2"/>
      <c r="T132" s="2"/>
      <c r="U132" s="2"/>
      <c r="V132" s="2"/>
      <c r="W132" s="2"/>
      <c r="X132" s="2"/>
    </row>
    <row r="133" spans="1:24" ht="15.75" hidden="1" customHeight="1">
      <c r="A133" s="2"/>
      <c r="B133" s="3"/>
      <c r="C133" s="4"/>
      <c r="D133" s="3"/>
      <c r="E133" s="3"/>
      <c r="F133" s="3"/>
      <c r="G133" s="3"/>
      <c r="H133" s="3"/>
      <c r="I133" s="2"/>
      <c r="J133" s="2"/>
      <c r="K133" s="2"/>
      <c r="L133" s="2"/>
      <c r="M133" s="2"/>
      <c r="N133" s="2"/>
      <c r="O133" s="2"/>
      <c r="P133" s="2"/>
      <c r="Q133" s="2"/>
      <c r="R133" s="2"/>
      <c r="S133" s="2"/>
      <c r="T133" s="2"/>
      <c r="U133" s="2"/>
      <c r="V133" s="2"/>
      <c r="W133" s="2"/>
      <c r="X133" s="2"/>
    </row>
    <row r="134" spans="1:24" ht="15.75" hidden="1" customHeight="1">
      <c r="A134" s="2"/>
      <c r="B134" s="3"/>
      <c r="C134" s="4"/>
      <c r="D134" s="3"/>
      <c r="E134" s="3"/>
      <c r="F134" s="3"/>
      <c r="G134" s="3"/>
      <c r="H134" s="3"/>
      <c r="I134" s="2"/>
      <c r="J134" s="2"/>
      <c r="K134" s="2"/>
      <c r="L134" s="2"/>
      <c r="M134" s="2"/>
      <c r="N134" s="2"/>
      <c r="O134" s="2"/>
      <c r="P134" s="2"/>
      <c r="Q134" s="2"/>
      <c r="R134" s="2"/>
      <c r="S134" s="2"/>
      <c r="T134" s="2"/>
      <c r="U134" s="2"/>
      <c r="V134" s="2"/>
      <c r="W134" s="2"/>
      <c r="X134" s="2"/>
    </row>
    <row r="135" spans="1:24" ht="15.75" hidden="1" customHeight="1">
      <c r="A135" s="2"/>
      <c r="B135" s="3"/>
      <c r="C135" s="4"/>
      <c r="D135" s="3"/>
      <c r="E135" s="3"/>
      <c r="F135" s="3"/>
      <c r="G135" s="3"/>
      <c r="H135" s="3"/>
      <c r="I135" s="2"/>
      <c r="J135" s="2"/>
      <c r="K135" s="2"/>
      <c r="L135" s="2"/>
      <c r="M135" s="2"/>
      <c r="N135" s="2"/>
      <c r="O135" s="2"/>
      <c r="P135" s="2"/>
      <c r="Q135" s="2"/>
      <c r="R135" s="2"/>
      <c r="S135" s="2"/>
      <c r="T135" s="2"/>
      <c r="U135" s="2"/>
      <c r="V135" s="2"/>
      <c r="W135" s="2"/>
      <c r="X135" s="2"/>
    </row>
    <row r="136" spans="1:24" ht="15.75" hidden="1" customHeight="1">
      <c r="A136" s="2"/>
      <c r="B136" s="3"/>
      <c r="C136" s="4"/>
      <c r="D136" s="3"/>
      <c r="E136" s="3"/>
      <c r="F136" s="3"/>
      <c r="G136" s="3"/>
      <c r="H136" s="3"/>
      <c r="I136" s="2"/>
      <c r="J136" s="2"/>
      <c r="K136" s="2"/>
      <c r="L136" s="2"/>
      <c r="M136" s="2"/>
      <c r="N136" s="2"/>
      <c r="O136" s="2"/>
      <c r="P136" s="2"/>
      <c r="Q136" s="2"/>
      <c r="R136" s="2"/>
      <c r="S136" s="2"/>
      <c r="T136" s="2"/>
      <c r="U136" s="2"/>
      <c r="V136" s="2"/>
      <c r="W136" s="2"/>
      <c r="X136" s="2"/>
    </row>
    <row r="137" spans="1:24" ht="15.75" hidden="1" customHeight="1">
      <c r="A137" s="2"/>
      <c r="B137" s="3"/>
      <c r="C137" s="4"/>
      <c r="D137" s="3"/>
      <c r="E137" s="3"/>
      <c r="F137" s="3"/>
      <c r="G137" s="3"/>
      <c r="H137" s="3"/>
      <c r="I137" s="2"/>
      <c r="J137" s="2"/>
      <c r="K137" s="2"/>
      <c r="L137" s="2"/>
      <c r="M137" s="2"/>
      <c r="N137" s="2"/>
      <c r="O137" s="2"/>
      <c r="P137" s="2"/>
      <c r="Q137" s="2"/>
      <c r="R137" s="2"/>
      <c r="S137" s="2"/>
      <c r="T137" s="2"/>
      <c r="U137" s="2"/>
      <c r="V137" s="2"/>
      <c r="W137" s="2"/>
      <c r="X137" s="2"/>
    </row>
    <row r="138" spans="1:24" ht="15.75" hidden="1" customHeight="1">
      <c r="A138" s="2"/>
      <c r="B138" s="3"/>
      <c r="C138" s="4"/>
      <c r="D138" s="3"/>
      <c r="E138" s="3"/>
      <c r="F138" s="3"/>
      <c r="G138" s="3"/>
      <c r="H138" s="3"/>
      <c r="I138" s="2"/>
      <c r="J138" s="2"/>
      <c r="K138" s="2"/>
      <c r="L138" s="2"/>
      <c r="M138" s="2"/>
      <c r="N138" s="2"/>
      <c r="O138" s="2"/>
      <c r="P138" s="2"/>
      <c r="Q138" s="2"/>
      <c r="R138" s="2"/>
      <c r="S138" s="2"/>
      <c r="T138" s="2"/>
      <c r="U138" s="2"/>
      <c r="V138" s="2"/>
      <c r="W138" s="2"/>
      <c r="X138" s="2"/>
    </row>
    <row r="139" spans="1:24" ht="15.75" hidden="1" customHeight="1">
      <c r="A139" s="2"/>
      <c r="B139" s="3"/>
      <c r="C139" s="4"/>
      <c r="D139" s="3"/>
      <c r="E139" s="3"/>
      <c r="F139" s="3"/>
      <c r="G139" s="3"/>
      <c r="H139" s="3"/>
      <c r="I139" s="2"/>
      <c r="J139" s="2"/>
      <c r="K139" s="2"/>
      <c r="L139" s="2"/>
      <c r="M139" s="2"/>
      <c r="N139" s="2"/>
      <c r="O139" s="2"/>
      <c r="P139" s="2"/>
      <c r="Q139" s="2"/>
      <c r="R139" s="2"/>
      <c r="S139" s="2"/>
      <c r="T139" s="2"/>
      <c r="U139" s="2"/>
      <c r="V139" s="2"/>
      <c r="W139" s="2"/>
      <c r="X139" s="2"/>
    </row>
    <row r="140" spans="1:24" ht="15.75" hidden="1" customHeight="1">
      <c r="A140" s="2"/>
      <c r="B140" s="3"/>
      <c r="C140" s="4"/>
      <c r="D140" s="3"/>
      <c r="E140" s="3"/>
      <c r="F140" s="3"/>
      <c r="G140" s="3"/>
      <c r="H140" s="3"/>
      <c r="I140" s="2"/>
      <c r="J140" s="2"/>
      <c r="K140" s="2"/>
      <c r="L140" s="2"/>
      <c r="M140" s="2"/>
      <c r="N140" s="2"/>
      <c r="O140" s="2"/>
      <c r="P140" s="2"/>
      <c r="Q140" s="2"/>
      <c r="R140" s="2"/>
      <c r="S140" s="2"/>
      <c r="T140" s="2"/>
      <c r="U140" s="2"/>
      <c r="V140" s="2"/>
      <c r="W140" s="2"/>
      <c r="X140" s="2"/>
    </row>
    <row r="141" spans="1:24" ht="15.75" hidden="1" customHeight="1">
      <c r="A141" s="2"/>
      <c r="B141" s="3"/>
      <c r="C141" s="4"/>
      <c r="D141" s="3"/>
      <c r="E141" s="3"/>
      <c r="F141" s="3"/>
      <c r="G141" s="3"/>
      <c r="H141" s="3"/>
      <c r="I141" s="2"/>
      <c r="J141" s="2"/>
      <c r="K141" s="2"/>
      <c r="L141" s="2"/>
      <c r="M141" s="2"/>
      <c r="N141" s="2"/>
      <c r="O141" s="2"/>
      <c r="P141" s="2"/>
      <c r="Q141" s="2"/>
      <c r="R141" s="2"/>
      <c r="S141" s="2"/>
      <c r="T141" s="2"/>
      <c r="U141" s="2"/>
      <c r="V141" s="2"/>
      <c r="W141" s="2"/>
      <c r="X141" s="2"/>
    </row>
    <row r="142" spans="1:24" ht="15.75" hidden="1" customHeight="1">
      <c r="A142" s="2"/>
      <c r="B142" s="3"/>
      <c r="C142" s="4"/>
      <c r="D142" s="3"/>
      <c r="E142" s="3"/>
      <c r="F142" s="3"/>
      <c r="G142" s="3"/>
      <c r="H142" s="3"/>
      <c r="I142" s="2"/>
      <c r="J142" s="2"/>
      <c r="K142" s="2"/>
      <c r="L142" s="2"/>
      <c r="M142" s="2"/>
      <c r="N142" s="2"/>
      <c r="O142" s="2"/>
      <c r="P142" s="2"/>
      <c r="Q142" s="2"/>
      <c r="R142" s="2"/>
      <c r="S142" s="2"/>
      <c r="T142" s="2"/>
      <c r="U142" s="2"/>
      <c r="V142" s="2"/>
      <c r="W142" s="2"/>
      <c r="X142" s="2"/>
    </row>
    <row r="143" spans="1:24" ht="15.75" hidden="1" customHeight="1">
      <c r="A143" s="2"/>
      <c r="B143" s="3"/>
      <c r="C143" s="4"/>
      <c r="D143" s="3"/>
      <c r="E143" s="3"/>
      <c r="F143" s="3"/>
      <c r="G143" s="3"/>
      <c r="H143" s="3"/>
      <c r="I143" s="2"/>
      <c r="J143" s="2"/>
      <c r="K143" s="2"/>
      <c r="L143" s="2"/>
      <c r="M143" s="2"/>
      <c r="N143" s="2"/>
      <c r="O143" s="2"/>
      <c r="P143" s="2"/>
      <c r="Q143" s="2"/>
      <c r="R143" s="2"/>
      <c r="S143" s="2"/>
      <c r="T143" s="2"/>
      <c r="U143" s="2"/>
      <c r="V143" s="2"/>
      <c r="W143" s="2"/>
      <c r="X143" s="2"/>
    </row>
    <row r="144" spans="1:24" ht="15.75" hidden="1" customHeight="1">
      <c r="A144" s="2"/>
      <c r="B144" s="3"/>
      <c r="C144" s="4"/>
      <c r="D144" s="3"/>
      <c r="E144" s="3"/>
      <c r="F144" s="3"/>
      <c r="G144" s="3"/>
      <c r="H144" s="3"/>
      <c r="I144" s="2"/>
      <c r="J144" s="2"/>
      <c r="K144" s="2"/>
      <c r="L144" s="2"/>
      <c r="M144" s="2"/>
      <c r="N144" s="2"/>
      <c r="O144" s="2"/>
      <c r="P144" s="2"/>
      <c r="Q144" s="2"/>
      <c r="R144" s="2"/>
      <c r="S144" s="2"/>
      <c r="T144" s="2"/>
      <c r="U144" s="2"/>
      <c r="V144" s="2"/>
      <c r="W144" s="2"/>
      <c r="X144" s="2"/>
    </row>
    <row r="145" spans="1:24" ht="15.75" hidden="1" customHeight="1">
      <c r="A145" s="2"/>
      <c r="B145" s="3"/>
      <c r="C145" s="4"/>
      <c r="D145" s="3"/>
      <c r="E145" s="3"/>
      <c r="F145" s="3"/>
      <c r="G145" s="3"/>
      <c r="H145" s="3"/>
      <c r="I145" s="2"/>
      <c r="J145" s="2"/>
      <c r="K145" s="2"/>
      <c r="L145" s="2"/>
      <c r="M145" s="2"/>
      <c r="N145" s="2"/>
      <c r="O145" s="2"/>
      <c r="P145" s="2"/>
      <c r="Q145" s="2"/>
      <c r="R145" s="2"/>
      <c r="S145" s="2"/>
      <c r="T145" s="2"/>
      <c r="U145" s="2"/>
      <c r="V145" s="2"/>
      <c r="W145" s="2"/>
      <c r="X145" s="2"/>
    </row>
    <row r="146" spans="1:24" ht="15.75" hidden="1" customHeight="1">
      <c r="A146" s="2"/>
      <c r="B146" s="3"/>
      <c r="C146" s="4"/>
      <c r="D146" s="3"/>
      <c r="E146" s="3"/>
      <c r="F146" s="3"/>
      <c r="G146" s="3"/>
      <c r="H146" s="3"/>
      <c r="I146" s="2"/>
      <c r="J146" s="2"/>
      <c r="K146" s="2"/>
      <c r="L146" s="2"/>
      <c r="M146" s="2"/>
      <c r="N146" s="2"/>
      <c r="O146" s="2"/>
      <c r="P146" s="2"/>
      <c r="Q146" s="2"/>
      <c r="R146" s="2"/>
      <c r="S146" s="2"/>
      <c r="T146" s="2"/>
      <c r="U146" s="2"/>
      <c r="V146" s="2"/>
      <c r="W146" s="2"/>
      <c r="X146" s="2"/>
    </row>
    <row r="147" spans="1:24" ht="15.75" hidden="1" customHeight="1">
      <c r="A147" s="2"/>
      <c r="B147" s="3"/>
      <c r="C147" s="4"/>
      <c r="D147" s="3"/>
      <c r="E147" s="3"/>
      <c r="F147" s="3"/>
      <c r="G147" s="3"/>
      <c r="H147" s="3"/>
      <c r="I147" s="2"/>
      <c r="J147" s="2"/>
      <c r="K147" s="2"/>
      <c r="L147" s="2"/>
      <c r="M147" s="2"/>
      <c r="N147" s="2"/>
      <c r="O147" s="2"/>
      <c r="P147" s="2"/>
      <c r="Q147" s="2"/>
      <c r="R147" s="2"/>
      <c r="S147" s="2"/>
      <c r="T147" s="2"/>
      <c r="U147" s="2"/>
      <c r="V147" s="2"/>
      <c r="W147" s="2"/>
      <c r="X147" s="2"/>
    </row>
    <row r="148" spans="1:24" ht="15.75" hidden="1" customHeight="1">
      <c r="A148" s="2"/>
      <c r="B148" s="3"/>
      <c r="C148" s="4"/>
      <c r="D148" s="3"/>
      <c r="E148" s="3"/>
      <c r="F148" s="3"/>
      <c r="G148" s="3"/>
      <c r="H148" s="3"/>
      <c r="I148" s="2"/>
      <c r="J148" s="2"/>
      <c r="K148" s="2"/>
      <c r="L148" s="2"/>
      <c r="M148" s="2"/>
      <c r="N148" s="2"/>
      <c r="O148" s="2"/>
      <c r="P148" s="2"/>
      <c r="Q148" s="2"/>
      <c r="R148" s="2"/>
      <c r="S148" s="2"/>
      <c r="T148" s="2"/>
      <c r="U148" s="2"/>
      <c r="V148" s="2"/>
      <c r="W148" s="2"/>
      <c r="X148" s="2"/>
    </row>
    <row r="149" spans="1:24" ht="15.75" hidden="1" customHeight="1">
      <c r="A149" s="2"/>
      <c r="B149" s="3"/>
      <c r="C149" s="4"/>
      <c r="D149" s="3"/>
      <c r="E149" s="3"/>
      <c r="F149" s="3"/>
      <c r="G149" s="3"/>
      <c r="H149" s="3"/>
      <c r="I149" s="2"/>
      <c r="J149" s="2"/>
      <c r="K149" s="2"/>
      <c r="L149" s="2"/>
      <c r="M149" s="2"/>
      <c r="N149" s="2"/>
      <c r="O149" s="2"/>
      <c r="P149" s="2"/>
      <c r="Q149" s="2"/>
      <c r="R149" s="2"/>
      <c r="S149" s="2"/>
      <c r="T149" s="2"/>
      <c r="U149" s="2"/>
      <c r="V149" s="2"/>
      <c r="W149" s="2"/>
      <c r="X149" s="2"/>
    </row>
    <row r="150" spans="1:24" ht="15.75" hidden="1" customHeight="1">
      <c r="A150" s="2"/>
      <c r="B150" s="3"/>
      <c r="C150" s="4"/>
      <c r="D150" s="3"/>
      <c r="E150" s="3"/>
      <c r="F150" s="3"/>
      <c r="G150" s="3"/>
      <c r="H150" s="3"/>
      <c r="I150" s="2"/>
      <c r="J150" s="2"/>
      <c r="K150" s="2"/>
      <c r="L150" s="2"/>
      <c r="M150" s="2"/>
      <c r="N150" s="2"/>
      <c r="O150" s="2"/>
      <c r="P150" s="2"/>
      <c r="Q150" s="2"/>
      <c r="R150" s="2"/>
      <c r="S150" s="2"/>
      <c r="T150" s="2"/>
      <c r="U150" s="2"/>
      <c r="V150" s="2"/>
      <c r="W150" s="2"/>
      <c r="X150" s="2"/>
    </row>
    <row r="151" spans="1:24" ht="15.75" hidden="1" customHeight="1">
      <c r="A151" s="2"/>
      <c r="B151" s="3"/>
      <c r="C151" s="4"/>
      <c r="D151" s="3"/>
      <c r="E151" s="3"/>
      <c r="F151" s="3"/>
      <c r="G151" s="3"/>
      <c r="H151" s="3"/>
      <c r="I151" s="2"/>
      <c r="J151" s="2"/>
      <c r="K151" s="2"/>
      <c r="L151" s="2"/>
      <c r="M151" s="2"/>
      <c r="N151" s="2"/>
      <c r="O151" s="2"/>
      <c r="P151" s="2"/>
      <c r="Q151" s="2"/>
      <c r="R151" s="2"/>
      <c r="S151" s="2"/>
      <c r="T151" s="2"/>
      <c r="U151" s="2"/>
      <c r="V151" s="2"/>
      <c r="W151" s="2"/>
      <c r="X151" s="2"/>
    </row>
    <row r="152" spans="1:24" ht="15.75" hidden="1" customHeight="1">
      <c r="A152" s="2"/>
      <c r="B152" s="3"/>
      <c r="C152" s="4"/>
      <c r="D152" s="3"/>
      <c r="E152" s="3"/>
      <c r="F152" s="3"/>
      <c r="G152" s="3"/>
      <c r="H152" s="3"/>
      <c r="I152" s="2"/>
      <c r="J152" s="2"/>
      <c r="K152" s="2"/>
      <c r="L152" s="2"/>
      <c r="M152" s="2"/>
      <c r="N152" s="2"/>
      <c r="O152" s="2"/>
      <c r="P152" s="2"/>
      <c r="Q152" s="2"/>
      <c r="R152" s="2"/>
      <c r="S152" s="2"/>
      <c r="T152" s="2"/>
      <c r="U152" s="2"/>
      <c r="V152" s="2"/>
      <c r="W152" s="2"/>
      <c r="X152" s="2"/>
    </row>
    <row r="153" spans="1:24" ht="15.75" hidden="1" customHeight="1">
      <c r="A153" s="2"/>
      <c r="B153" s="3"/>
      <c r="C153" s="4"/>
      <c r="D153" s="3"/>
      <c r="E153" s="3"/>
      <c r="F153" s="3"/>
      <c r="G153" s="3"/>
      <c r="H153" s="3"/>
      <c r="I153" s="2"/>
      <c r="J153" s="2"/>
      <c r="K153" s="2"/>
      <c r="L153" s="2"/>
      <c r="M153" s="2"/>
      <c r="N153" s="2"/>
      <c r="O153" s="2"/>
      <c r="P153" s="2"/>
      <c r="Q153" s="2"/>
      <c r="R153" s="2"/>
      <c r="S153" s="2"/>
      <c r="T153" s="2"/>
      <c r="U153" s="2"/>
      <c r="V153" s="2"/>
      <c r="W153" s="2"/>
      <c r="X153" s="2"/>
    </row>
    <row r="154" spans="1:24" ht="15.75" hidden="1" customHeight="1">
      <c r="A154" s="2"/>
      <c r="B154" s="3"/>
      <c r="C154" s="4"/>
      <c r="D154" s="3"/>
      <c r="E154" s="3"/>
      <c r="F154" s="3"/>
      <c r="G154" s="3"/>
      <c r="H154" s="3"/>
      <c r="I154" s="2"/>
      <c r="J154" s="2"/>
      <c r="K154" s="2"/>
      <c r="L154" s="2"/>
      <c r="M154" s="2"/>
      <c r="N154" s="2"/>
      <c r="O154" s="2"/>
      <c r="P154" s="2"/>
      <c r="Q154" s="2"/>
      <c r="R154" s="2"/>
      <c r="S154" s="2"/>
      <c r="T154" s="2"/>
      <c r="U154" s="2"/>
      <c r="V154" s="2"/>
      <c r="W154" s="2"/>
      <c r="X154" s="2"/>
    </row>
    <row r="155" spans="1:24" ht="15.75" hidden="1" customHeight="1">
      <c r="A155" s="2"/>
      <c r="B155" s="3"/>
      <c r="C155" s="4"/>
      <c r="D155" s="3"/>
      <c r="E155" s="3"/>
      <c r="F155" s="3"/>
      <c r="G155" s="3"/>
      <c r="H155" s="3"/>
      <c r="I155" s="2"/>
      <c r="J155" s="2"/>
      <c r="K155" s="2"/>
      <c r="L155" s="2"/>
      <c r="M155" s="2"/>
      <c r="N155" s="2"/>
      <c r="O155" s="2"/>
      <c r="P155" s="2"/>
      <c r="Q155" s="2"/>
      <c r="R155" s="2"/>
      <c r="S155" s="2"/>
      <c r="T155" s="2"/>
      <c r="U155" s="2"/>
      <c r="V155" s="2"/>
      <c r="W155" s="2"/>
      <c r="X155" s="2"/>
    </row>
    <row r="156" spans="1:24" ht="15.75" hidden="1" customHeight="1">
      <c r="A156" s="2"/>
      <c r="B156" s="3"/>
      <c r="C156" s="4"/>
      <c r="D156" s="3"/>
      <c r="E156" s="3"/>
      <c r="F156" s="3"/>
      <c r="G156" s="3"/>
      <c r="H156" s="3"/>
      <c r="I156" s="2"/>
      <c r="J156" s="2"/>
      <c r="K156" s="2"/>
      <c r="L156" s="2"/>
      <c r="M156" s="2"/>
      <c r="N156" s="2"/>
      <c r="O156" s="2"/>
      <c r="P156" s="2"/>
      <c r="Q156" s="2"/>
      <c r="R156" s="2"/>
      <c r="S156" s="2"/>
      <c r="T156" s="2"/>
      <c r="U156" s="2"/>
      <c r="V156" s="2"/>
      <c r="W156" s="2"/>
      <c r="X156" s="2"/>
    </row>
    <row r="157" spans="1:24" ht="15.75" hidden="1" customHeight="1">
      <c r="A157" s="2"/>
      <c r="B157" s="3"/>
      <c r="C157" s="4"/>
      <c r="D157" s="3"/>
      <c r="E157" s="3"/>
      <c r="F157" s="3"/>
      <c r="G157" s="3"/>
      <c r="H157" s="3"/>
      <c r="I157" s="2"/>
      <c r="J157" s="2"/>
      <c r="K157" s="2"/>
      <c r="L157" s="2"/>
      <c r="M157" s="2"/>
      <c r="N157" s="2"/>
      <c r="O157" s="2"/>
      <c r="P157" s="2"/>
      <c r="Q157" s="2"/>
      <c r="R157" s="2"/>
      <c r="S157" s="2"/>
      <c r="T157" s="2"/>
      <c r="U157" s="2"/>
      <c r="V157" s="2"/>
      <c r="W157" s="2"/>
      <c r="X157" s="2"/>
    </row>
    <row r="158" spans="1:24" ht="15.75" hidden="1" customHeight="1">
      <c r="A158" s="2"/>
      <c r="B158" s="3"/>
      <c r="C158" s="4"/>
      <c r="D158" s="3"/>
      <c r="E158" s="3"/>
      <c r="F158" s="3"/>
      <c r="G158" s="3"/>
      <c r="H158" s="3"/>
      <c r="I158" s="2"/>
      <c r="J158" s="2"/>
      <c r="K158" s="2"/>
      <c r="L158" s="2"/>
      <c r="M158" s="2"/>
      <c r="N158" s="2"/>
      <c r="O158" s="2"/>
      <c r="P158" s="2"/>
      <c r="Q158" s="2"/>
      <c r="R158" s="2"/>
      <c r="S158" s="2"/>
      <c r="T158" s="2"/>
      <c r="U158" s="2"/>
      <c r="V158" s="2"/>
      <c r="W158" s="2"/>
      <c r="X158" s="2"/>
    </row>
    <row r="159" spans="1:24" ht="15.75" hidden="1" customHeight="1">
      <c r="A159" s="2"/>
      <c r="B159" s="3"/>
      <c r="C159" s="4"/>
      <c r="D159" s="3"/>
      <c r="E159" s="3"/>
      <c r="F159" s="3"/>
      <c r="G159" s="3"/>
      <c r="H159" s="3"/>
      <c r="I159" s="2"/>
      <c r="J159" s="2"/>
      <c r="K159" s="2"/>
      <c r="L159" s="2"/>
      <c r="M159" s="2"/>
      <c r="N159" s="2"/>
      <c r="O159" s="2"/>
      <c r="P159" s="2"/>
      <c r="Q159" s="2"/>
      <c r="R159" s="2"/>
      <c r="S159" s="2"/>
      <c r="T159" s="2"/>
      <c r="U159" s="2"/>
      <c r="V159" s="2"/>
      <c r="W159" s="2"/>
      <c r="X159" s="2"/>
    </row>
    <row r="160" spans="1:24" ht="15.75" hidden="1" customHeight="1">
      <c r="A160" s="2"/>
      <c r="B160" s="3"/>
      <c r="C160" s="4"/>
      <c r="D160" s="3"/>
      <c r="E160" s="3"/>
      <c r="F160" s="3"/>
      <c r="G160" s="3"/>
      <c r="H160" s="3"/>
      <c r="I160" s="2"/>
      <c r="J160" s="2"/>
      <c r="K160" s="2"/>
      <c r="L160" s="2"/>
      <c r="M160" s="2"/>
      <c r="N160" s="2"/>
      <c r="O160" s="2"/>
      <c r="P160" s="2"/>
      <c r="Q160" s="2"/>
      <c r="R160" s="2"/>
      <c r="S160" s="2"/>
      <c r="T160" s="2"/>
      <c r="U160" s="2"/>
      <c r="V160" s="2"/>
      <c r="W160" s="2"/>
      <c r="X160" s="2"/>
    </row>
    <row r="161" spans="1:24" ht="15.75" hidden="1" customHeight="1">
      <c r="A161" s="2"/>
      <c r="B161" s="3"/>
      <c r="C161" s="4"/>
      <c r="D161" s="3"/>
      <c r="E161" s="3"/>
      <c r="F161" s="3"/>
      <c r="G161" s="3"/>
      <c r="H161" s="3"/>
      <c r="I161" s="2"/>
      <c r="J161" s="2"/>
      <c r="K161" s="2"/>
      <c r="L161" s="2"/>
      <c r="M161" s="2"/>
      <c r="N161" s="2"/>
      <c r="O161" s="2"/>
      <c r="P161" s="2"/>
      <c r="Q161" s="2"/>
      <c r="R161" s="2"/>
      <c r="S161" s="2"/>
      <c r="T161" s="2"/>
      <c r="U161" s="2"/>
      <c r="V161" s="2"/>
      <c r="W161" s="2"/>
      <c r="X161" s="2"/>
    </row>
    <row r="162" spans="1:24" ht="15.75" hidden="1" customHeight="1">
      <c r="A162" s="2"/>
      <c r="B162" s="3"/>
      <c r="C162" s="4"/>
      <c r="D162" s="3"/>
      <c r="E162" s="3"/>
      <c r="F162" s="3"/>
      <c r="G162" s="3"/>
      <c r="H162" s="3"/>
      <c r="I162" s="2"/>
      <c r="J162" s="2"/>
      <c r="K162" s="2"/>
      <c r="L162" s="2"/>
      <c r="M162" s="2"/>
      <c r="N162" s="2"/>
      <c r="O162" s="2"/>
      <c r="P162" s="2"/>
      <c r="Q162" s="2"/>
      <c r="R162" s="2"/>
      <c r="S162" s="2"/>
      <c r="T162" s="2"/>
      <c r="U162" s="2"/>
      <c r="V162" s="2"/>
      <c r="W162" s="2"/>
      <c r="X162" s="2"/>
    </row>
    <row r="163" spans="1:24" ht="15.75" hidden="1" customHeight="1">
      <c r="A163" s="2"/>
      <c r="B163" s="3"/>
      <c r="C163" s="4"/>
      <c r="D163" s="3"/>
      <c r="E163" s="3"/>
      <c r="F163" s="3"/>
      <c r="G163" s="3"/>
      <c r="H163" s="3"/>
      <c r="I163" s="2"/>
      <c r="J163" s="2"/>
      <c r="K163" s="2"/>
      <c r="L163" s="2"/>
      <c r="M163" s="2"/>
      <c r="N163" s="2"/>
      <c r="O163" s="2"/>
      <c r="P163" s="2"/>
      <c r="Q163" s="2"/>
      <c r="R163" s="2"/>
      <c r="S163" s="2"/>
      <c r="T163" s="2"/>
      <c r="U163" s="2"/>
      <c r="V163" s="2"/>
      <c r="W163" s="2"/>
      <c r="X163" s="2"/>
    </row>
    <row r="164" spans="1:24" ht="15.75" hidden="1" customHeight="1">
      <c r="A164" s="2"/>
      <c r="B164" s="3"/>
      <c r="C164" s="4"/>
      <c r="D164" s="3"/>
      <c r="E164" s="3"/>
      <c r="F164" s="3"/>
      <c r="G164" s="3"/>
      <c r="H164" s="3"/>
      <c r="I164" s="2"/>
      <c r="J164" s="2"/>
      <c r="K164" s="2"/>
      <c r="L164" s="2"/>
      <c r="M164" s="2"/>
      <c r="N164" s="2"/>
      <c r="O164" s="2"/>
      <c r="P164" s="2"/>
      <c r="Q164" s="2"/>
      <c r="R164" s="2"/>
      <c r="S164" s="2"/>
      <c r="T164" s="2"/>
      <c r="U164" s="2"/>
      <c r="V164" s="2"/>
      <c r="W164" s="2"/>
      <c r="X164" s="2"/>
    </row>
    <row r="165" spans="1:24" ht="15.75" hidden="1" customHeight="1">
      <c r="A165" s="2"/>
      <c r="B165" s="3"/>
      <c r="C165" s="4"/>
      <c r="D165" s="3"/>
      <c r="E165" s="3"/>
      <c r="F165" s="3"/>
      <c r="G165" s="3"/>
      <c r="H165" s="3"/>
      <c r="I165" s="2"/>
      <c r="J165" s="2"/>
      <c r="K165" s="2"/>
      <c r="L165" s="2"/>
      <c r="M165" s="2"/>
      <c r="N165" s="2"/>
      <c r="O165" s="2"/>
      <c r="P165" s="2"/>
      <c r="Q165" s="2"/>
      <c r="R165" s="2"/>
      <c r="S165" s="2"/>
      <c r="T165" s="2"/>
      <c r="U165" s="2"/>
      <c r="V165" s="2"/>
      <c r="W165" s="2"/>
      <c r="X165" s="2"/>
    </row>
    <row r="166" spans="1:24" ht="15.75" hidden="1" customHeight="1">
      <c r="A166" s="2"/>
      <c r="B166" s="3"/>
      <c r="C166" s="4"/>
      <c r="D166" s="3"/>
      <c r="E166" s="3"/>
      <c r="F166" s="3"/>
      <c r="G166" s="3"/>
      <c r="H166" s="3"/>
      <c r="I166" s="2"/>
      <c r="J166" s="2"/>
      <c r="K166" s="2"/>
      <c r="L166" s="2"/>
      <c r="M166" s="2"/>
      <c r="N166" s="2"/>
      <c r="O166" s="2"/>
      <c r="P166" s="2"/>
      <c r="Q166" s="2"/>
      <c r="R166" s="2"/>
      <c r="S166" s="2"/>
      <c r="T166" s="2"/>
      <c r="U166" s="2"/>
      <c r="V166" s="2"/>
      <c r="W166" s="2"/>
      <c r="X166" s="2"/>
    </row>
    <row r="167" spans="1:24" ht="15.75" hidden="1" customHeight="1">
      <c r="A167" s="2"/>
      <c r="B167" s="3"/>
      <c r="C167" s="4"/>
      <c r="D167" s="3"/>
      <c r="E167" s="3"/>
      <c r="F167" s="3"/>
      <c r="G167" s="3"/>
      <c r="H167" s="3"/>
      <c r="I167" s="2"/>
      <c r="J167" s="2"/>
      <c r="K167" s="2"/>
      <c r="L167" s="2"/>
      <c r="M167" s="2"/>
      <c r="N167" s="2"/>
      <c r="O167" s="2"/>
      <c r="P167" s="2"/>
      <c r="Q167" s="2"/>
      <c r="R167" s="2"/>
      <c r="S167" s="2"/>
      <c r="T167" s="2"/>
      <c r="U167" s="2"/>
      <c r="V167" s="2"/>
      <c r="W167" s="2"/>
      <c r="X167" s="2"/>
    </row>
    <row r="168" spans="1:24" ht="15.75" hidden="1" customHeight="1">
      <c r="A168" s="2"/>
      <c r="B168" s="3"/>
      <c r="C168" s="4"/>
      <c r="D168" s="3"/>
      <c r="E168" s="3"/>
      <c r="F168" s="3"/>
      <c r="G168" s="3"/>
      <c r="H168" s="3"/>
      <c r="I168" s="2"/>
      <c r="J168" s="2"/>
      <c r="K168" s="2"/>
      <c r="L168" s="2"/>
      <c r="M168" s="2"/>
      <c r="N168" s="2"/>
      <c r="O168" s="2"/>
      <c r="P168" s="2"/>
      <c r="Q168" s="2"/>
      <c r="R168" s="2"/>
      <c r="S168" s="2"/>
      <c r="T168" s="2"/>
      <c r="U168" s="2"/>
      <c r="V168" s="2"/>
      <c r="W168" s="2"/>
      <c r="X168" s="2"/>
    </row>
    <row r="169" spans="1:24" ht="15.75" hidden="1" customHeight="1">
      <c r="A169" s="2"/>
      <c r="B169" s="3"/>
      <c r="C169" s="4"/>
      <c r="D169" s="3"/>
      <c r="E169" s="3"/>
      <c r="F169" s="3"/>
      <c r="G169" s="3"/>
      <c r="H169" s="3"/>
      <c r="I169" s="2"/>
      <c r="J169" s="2"/>
      <c r="K169" s="2"/>
      <c r="L169" s="2"/>
      <c r="M169" s="2"/>
      <c r="N169" s="2"/>
      <c r="O169" s="2"/>
      <c r="P169" s="2"/>
      <c r="Q169" s="2"/>
      <c r="R169" s="2"/>
      <c r="S169" s="2"/>
      <c r="T169" s="2"/>
      <c r="U169" s="2"/>
      <c r="V169" s="2"/>
      <c r="W169" s="2"/>
      <c r="X169" s="2"/>
    </row>
    <row r="170" spans="1:24" ht="15.75" hidden="1" customHeight="1">
      <c r="A170" s="2"/>
      <c r="B170" s="3"/>
      <c r="C170" s="4"/>
      <c r="D170" s="3"/>
      <c r="E170" s="3"/>
      <c r="F170" s="3"/>
      <c r="G170" s="3"/>
      <c r="H170" s="3"/>
      <c r="I170" s="2"/>
      <c r="J170" s="2"/>
      <c r="K170" s="2"/>
      <c r="L170" s="2"/>
      <c r="M170" s="2"/>
      <c r="N170" s="2"/>
      <c r="O170" s="2"/>
      <c r="P170" s="2"/>
      <c r="Q170" s="2"/>
      <c r="R170" s="2"/>
      <c r="S170" s="2"/>
      <c r="T170" s="2"/>
      <c r="U170" s="2"/>
      <c r="V170" s="2"/>
      <c r="W170" s="2"/>
      <c r="X170" s="2"/>
    </row>
    <row r="171" spans="1:24" ht="15.75" hidden="1" customHeight="1">
      <c r="A171" s="2"/>
      <c r="B171" s="3"/>
      <c r="C171" s="4"/>
      <c r="D171" s="3"/>
      <c r="E171" s="3"/>
      <c r="F171" s="3"/>
      <c r="G171" s="3"/>
      <c r="H171" s="3"/>
      <c r="I171" s="2"/>
      <c r="J171" s="2"/>
      <c r="K171" s="2"/>
      <c r="L171" s="2"/>
      <c r="M171" s="2"/>
      <c r="N171" s="2"/>
      <c r="O171" s="2"/>
      <c r="P171" s="2"/>
      <c r="Q171" s="2"/>
      <c r="R171" s="2"/>
      <c r="S171" s="2"/>
      <c r="T171" s="2"/>
      <c r="U171" s="2"/>
      <c r="V171" s="2"/>
      <c r="W171" s="2"/>
      <c r="X171" s="2"/>
    </row>
    <row r="172" spans="1:24" ht="15.75" hidden="1" customHeight="1">
      <c r="A172" s="2"/>
      <c r="B172" s="3"/>
      <c r="C172" s="4"/>
      <c r="D172" s="3"/>
      <c r="E172" s="3"/>
      <c r="F172" s="3"/>
      <c r="G172" s="3"/>
      <c r="H172" s="3"/>
      <c r="I172" s="2"/>
      <c r="J172" s="2"/>
      <c r="K172" s="2"/>
      <c r="L172" s="2"/>
      <c r="M172" s="2"/>
      <c r="N172" s="2"/>
      <c r="O172" s="2"/>
      <c r="P172" s="2"/>
      <c r="Q172" s="2"/>
      <c r="R172" s="2"/>
      <c r="S172" s="2"/>
      <c r="T172" s="2"/>
      <c r="U172" s="2"/>
      <c r="V172" s="2"/>
      <c r="W172" s="2"/>
      <c r="X172" s="2"/>
    </row>
    <row r="173" spans="1:24" ht="15.75" hidden="1" customHeight="1">
      <c r="A173" s="2"/>
      <c r="B173" s="3"/>
      <c r="C173" s="4"/>
      <c r="D173" s="3"/>
      <c r="E173" s="3"/>
      <c r="F173" s="3"/>
      <c r="G173" s="3"/>
      <c r="H173" s="3"/>
      <c r="I173" s="2"/>
      <c r="J173" s="2"/>
      <c r="K173" s="2"/>
      <c r="L173" s="2"/>
      <c r="M173" s="2"/>
      <c r="N173" s="2"/>
      <c r="O173" s="2"/>
      <c r="P173" s="2"/>
      <c r="Q173" s="2"/>
      <c r="R173" s="2"/>
      <c r="S173" s="2"/>
      <c r="T173" s="2"/>
      <c r="U173" s="2"/>
      <c r="V173" s="2"/>
      <c r="W173" s="2"/>
      <c r="X173" s="2"/>
    </row>
    <row r="174" spans="1:24" ht="15.75" hidden="1" customHeight="1">
      <c r="A174" s="2"/>
      <c r="B174" s="3"/>
      <c r="C174" s="4"/>
      <c r="D174" s="3"/>
      <c r="E174" s="3"/>
      <c r="F174" s="3"/>
      <c r="G174" s="3"/>
      <c r="H174" s="3"/>
      <c r="I174" s="2"/>
      <c r="J174" s="2"/>
      <c r="K174" s="2"/>
      <c r="L174" s="2"/>
      <c r="M174" s="2"/>
      <c r="N174" s="2"/>
      <c r="O174" s="2"/>
      <c r="P174" s="2"/>
      <c r="Q174" s="2"/>
      <c r="R174" s="2"/>
      <c r="S174" s="2"/>
      <c r="T174" s="2"/>
      <c r="U174" s="2"/>
      <c r="V174" s="2"/>
      <c r="W174" s="2"/>
      <c r="X174" s="2"/>
    </row>
    <row r="175" spans="1:24" ht="15.75" hidden="1" customHeight="1">
      <c r="A175" s="2"/>
      <c r="B175" s="3"/>
      <c r="C175" s="4"/>
      <c r="D175" s="3"/>
      <c r="E175" s="3"/>
      <c r="F175" s="3"/>
      <c r="G175" s="3"/>
      <c r="H175" s="3"/>
      <c r="I175" s="2"/>
      <c r="J175" s="2"/>
      <c r="K175" s="2"/>
      <c r="L175" s="2"/>
      <c r="M175" s="2"/>
      <c r="N175" s="2"/>
      <c r="O175" s="2"/>
      <c r="P175" s="2"/>
      <c r="Q175" s="2"/>
      <c r="R175" s="2"/>
      <c r="S175" s="2"/>
      <c r="T175" s="2"/>
      <c r="U175" s="2"/>
      <c r="V175" s="2"/>
      <c r="W175" s="2"/>
      <c r="X175" s="2"/>
    </row>
    <row r="176" spans="1:24" ht="15.75" hidden="1" customHeight="1">
      <c r="A176" s="2"/>
      <c r="B176" s="3"/>
      <c r="C176" s="4"/>
      <c r="D176" s="3"/>
      <c r="E176" s="3"/>
      <c r="F176" s="3"/>
      <c r="G176" s="3"/>
      <c r="H176" s="3"/>
      <c r="I176" s="2"/>
      <c r="J176" s="2"/>
      <c r="K176" s="2"/>
      <c r="L176" s="2"/>
      <c r="M176" s="2"/>
      <c r="N176" s="2"/>
      <c r="O176" s="2"/>
      <c r="P176" s="2"/>
      <c r="Q176" s="2"/>
      <c r="R176" s="2"/>
      <c r="S176" s="2"/>
      <c r="T176" s="2"/>
      <c r="U176" s="2"/>
      <c r="V176" s="2"/>
      <c r="W176" s="2"/>
      <c r="X176" s="2"/>
    </row>
    <row r="177" spans="1:24" ht="15.75" hidden="1" customHeight="1">
      <c r="A177" s="2"/>
      <c r="B177" s="3"/>
      <c r="C177" s="4"/>
      <c r="D177" s="3"/>
      <c r="E177" s="3"/>
      <c r="F177" s="3"/>
      <c r="G177" s="3"/>
      <c r="H177" s="3"/>
      <c r="I177" s="2"/>
      <c r="J177" s="2"/>
      <c r="K177" s="2"/>
      <c r="L177" s="2"/>
      <c r="M177" s="2"/>
      <c r="N177" s="2"/>
      <c r="O177" s="2"/>
      <c r="P177" s="2"/>
      <c r="Q177" s="2"/>
      <c r="R177" s="2"/>
      <c r="S177" s="2"/>
      <c r="T177" s="2"/>
      <c r="U177" s="2"/>
      <c r="V177" s="2"/>
      <c r="W177" s="2"/>
      <c r="X177" s="2"/>
    </row>
    <row r="178" spans="1:24" ht="15.75" hidden="1" customHeight="1">
      <c r="A178" s="2"/>
      <c r="B178" s="3"/>
      <c r="C178" s="4"/>
      <c r="D178" s="3"/>
      <c r="E178" s="3"/>
      <c r="F178" s="3"/>
      <c r="G178" s="3"/>
      <c r="H178" s="3"/>
      <c r="I178" s="2"/>
      <c r="J178" s="2"/>
      <c r="K178" s="2"/>
      <c r="L178" s="2"/>
      <c r="M178" s="2"/>
      <c r="N178" s="2"/>
      <c r="O178" s="2"/>
      <c r="P178" s="2"/>
      <c r="Q178" s="2"/>
      <c r="R178" s="2"/>
      <c r="S178" s="2"/>
      <c r="T178" s="2"/>
      <c r="U178" s="2"/>
      <c r="V178" s="2"/>
      <c r="W178" s="2"/>
      <c r="X178" s="2"/>
    </row>
    <row r="179" spans="1:24" ht="15.75" hidden="1" customHeight="1">
      <c r="A179" s="2"/>
      <c r="B179" s="3"/>
      <c r="C179" s="4"/>
      <c r="D179" s="3"/>
      <c r="E179" s="3"/>
      <c r="F179" s="3"/>
      <c r="G179" s="3"/>
      <c r="H179" s="3"/>
      <c r="I179" s="2"/>
      <c r="J179" s="2"/>
      <c r="K179" s="2"/>
      <c r="L179" s="2"/>
      <c r="M179" s="2"/>
      <c r="N179" s="2"/>
      <c r="O179" s="2"/>
      <c r="P179" s="2"/>
      <c r="Q179" s="2"/>
      <c r="R179" s="2"/>
      <c r="S179" s="2"/>
      <c r="T179" s="2"/>
      <c r="U179" s="2"/>
      <c r="V179" s="2"/>
      <c r="W179" s="2"/>
      <c r="X179" s="2"/>
    </row>
    <row r="180" spans="1:24" ht="15.75" hidden="1" customHeight="1">
      <c r="A180" s="2"/>
      <c r="B180" s="3"/>
      <c r="C180" s="4"/>
      <c r="D180" s="3"/>
      <c r="E180" s="3"/>
      <c r="F180" s="3"/>
      <c r="G180" s="3"/>
      <c r="H180" s="3"/>
      <c r="I180" s="2"/>
      <c r="J180" s="2"/>
      <c r="K180" s="2"/>
      <c r="L180" s="2"/>
      <c r="M180" s="2"/>
      <c r="N180" s="2"/>
      <c r="O180" s="2"/>
      <c r="P180" s="2"/>
      <c r="Q180" s="2"/>
      <c r="R180" s="2"/>
      <c r="S180" s="2"/>
      <c r="T180" s="2"/>
      <c r="U180" s="2"/>
      <c r="V180" s="2"/>
      <c r="W180" s="2"/>
      <c r="X180" s="2"/>
    </row>
    <row r="181" spans="1:24" ht="15.75" hidden="1" customHeight="1">
      <c r="A181" s="2"/>
      <c r="B181" s="3"/>
      <c r="C181" s="4"/>
      <c r="D181" s="3"/>
      <c r="E181" s="3"/>
      <c r="F181" s="3"/>
      <c r="G181" s="3"/>
      <c r="H181" s="3"/>
      <c r="I181" s="2"/>
      <c r="J181" s="2"/>
      <c r="K181" s="2"/>
      <c r="L181" s="2"/>
      <c r="M181" s="2"/>
      <c r="N181" s="2"/>
      <c r="O181" s="2"/>
      <c r="P181" s="2"/>
      <c r="Q181" s="2"/>
      <c r="R181" s="2"/>
      <c r="S181" s="2"/>
      <c r="T181" s="2"/>
      <c r="U181" s="2"/>
      <c r="V181" s="2"/>
      <c r="W181" s="2"/>
      <c r="X181" s="2"/>
    </row>
    <row r="182" spans="1:24" ht="15.75" hidden="1" customHeight="1">
      <c r="A182" s="2"/>
      <c r="B182" s="3"/>
      <c r="C182" s="4"/>
      <c r="D182" s="3"/>
      <c r="E182" s="3"/>
      <c r="F182" s="3"/>
      <c r="G182" s="3"/>
      <c r="H182" s="3"/>
      <c r="I182" s="2"/>
      <c r="J182" s="2"/>
      <c r="K182" s="2"/>
      <c r="L182" s="2"/>
      <c r="M182" s="2"/>
      <c r="N182" s="2"/>
      <c r="O182" s="2"/>
      <c r="P182" s="2"/>
      <c r="Q182" s="2"/>
      <c r="R182" s="2"/>
      <c r="S182" s="2"/>
      <c r="T182" s="2"/>
      <c r="U182" s="2"/>
      <c r="V182" s="2"/>
      <c r="W182" s="2"/>
      <c r="X182" s="2"/>
    </row>
    <row r="183" spans="1:24" ht="15.75" hidden="1" customHeight="1">
      <c r="A183" s="2"/>
      <c r="B183" s="3"/>
      <c r="C183" s="4"/>
      <c r="D183" s="3"/>
      <c r="E183" s="3"/>
      <c r="F183" s="3"/>
      <c r="G183" s="3"/>
      <c r="H183" s="3"/>
      <c r="I183" s="2"/>
      <c r="J183" s="2"/>
      <c r="K183" s="2"/>
      <c r="L183" s="2"/>
      <c r="M183" s="2"/>
      <c r="N183" s="2"/>
      <c r="O183" s="2"/>
      <c r="P183" s="2"/>
      <c r="Q183" s="2"/>
      <c r="R183" s="2"/>
      <c r="S183" s="2"/>
      <c r="T183" s="2"/>
      <c r="U183" s="2"/>
      <c r="V183" s="2"/>
      <c r="W183" s="2"/>
      <c r="X183" s="2"/>
    </row>
    <row r="184" spans="1:24" ht="15.75" hidden="1" customHeight="1">
      <c r="A184" s="2"/>
      <c r="B184" s="3"/>
      <c r="C184" s="4"/>
      <c r="D184" s="3"/>
      <c r="E184" s="3"/>
      <c r="F184" s="3"/>
      <c r="G184" s="3"/>
      <c r="H184" s="3"/>
      <c r="I184" s="2"/>
      <c r="J184" s="2"/>
      <c r="K184" s="2"/>
      <c r="L184" s="2"/>
      <c r="M184" s="2"/>
      <c r="N184" s="2"/>
      <c r="O184" s="2"/>
      <c r="P184" s="2"/>
      <c r="Q184" s="2"/>
      <c r="R184" s="2"/>
      <c r="S184" s="2"/>
      <c r="T184" s="2"/>
      <c r="U184" s="2"/>
      <c r="V184" s="2"/>
      <c r="W184" s="2"/>
      <c r="X184" s="2"/>
    </row>
    <row r="185" spans="1:24" ht="15.75" hidden="1" customHeight="1">
      <c r="A185" s="2"/>
      <c r="B185" s="3"/>
      <c r="C185" s="4"/>
      <c r="D185" s="3"/>
      <c r="E185" s="3"/>
      <c r="F185" s="3"/>
      <c r="G185" s="3"/>
      <c r="H185" s="3"/>
      <c r="I185" s="2"/>
      <c r="J185" s="2"/>
      <c r="K185" s="2"/>
      <c r="L185" s="2"/>
      <c r="M185" s="2"/>
      <c r="N185" s="2"/>
      <c r="O185" s="2"/>
      <c r="P185" s="2"/>
      <c r="Q185" s="2"/>
      <c r="R185" s="2"/>
      <c r="S185" s="2"/>
      <c r="T185" s="2"/>
      <c r="U185" s="2"/>
      <c r="V185" s="2"/>
      <c r="W185" s="2"/>
      <c r="X185" s="2"/>
    </row>
    <row r="186" spans="1:24" ht="15.75" hidden="1" customHeight="1">
      <c r="A186" s="2"/>
      <c r="B186" s="3"/>
      <c r="C186" s="4"/>
      <c r="D186" s="3"/>
      <c r="E186" s="3"/>
      <c r="F186" s="3"/>
      <c r="G186" s="3"/>
      <c r="H186" s="3"/>
      <c r="I186" s="2"/>
      <c r="J186" s="2"/>
      <c r="K186" s="2"/>
      <c r="L186" s="2"/>
      <c r="M186" s="2"/>
      <c r="N186" s="2"/>
      <c r="O186" s="2"/>
      <c r="P186" s="2"/>
      <c r="Q186" s="2"/>
      <c r="R186" s="2"/>
      <c r="S186" s="2"/>
      <c r="T186" s="2"/>
      <c r="U186" s="2"/>
      <c r="V186" s="2"/>
      <c r="W186" s="2"/>
      <c r="X186" s="2"/>
    </row>
    <row r="187" spans="1:24" ht="15.75" hidden="1" customHeight="1">
      <c r="A187" s="2"/>
      <c r="B187" s="3"/>
      <c r="C187" s="4"/>
      <c r="D187" s="3"/>
      <c r="E187" s="3"/>
      <c r="F187" s="3"/>
      <c r="G187" s="3"/>
      <c r="H187" s="3"/>
      <c r="I187" s="2"/>
      <c r="J187" s="2"/>
      <c r="K187" s="2"/>
      <c r="L187" s="2"/>
      <c r="M187" s="2"/>
      <c r="N187" s="2"/>
      <c r="O187" s="2"/>
      <c r="P187" s="2"/>
      <c r="Q187" s="2"/>
      <c r="R187" s="2"/>
      <c r="S187" s="2"/>
      <c r="T187" s="2"/>
      <c r="U187" s="2"/>
      <c r="V187" s="2"/>
      <c r="W187" s="2"/>
      <c r="X187" s="2"/>
    </row>
    <row r="188" spans="1:24" ht="15.75" hidden="1" customHeight="1">
      <c r="A188" s="2"/>
      <c r="B188" s="3"/>
      <c r="C188" s="4"/>
      <c r="D188" s="3"/>
      <c r="E188" s="3"/>
      <c r="F188" s="3"/>
      <c r="G188" s="3"/>
      <c r="H188" s="3"/>
      <c r="I188" s="2"/>
      <c r="J188" s="2"/>
      <c r="K188" s="2"/>
      <c r="L188" s="2"/>
      <c r="M188" s="2"/>
      <c r="N188" s="2"/>
      <c r="O188" s="2"/>
      <c r="P188" s="2"/>
      <c r="Q188" s="2"/>
      <c r="R188" s="2"/>
      <c r="S188" s="2"/>
      <c r="T188" s="2"/>
      <c r="U188" s="2"/>
      <c r="V188" s="2"/>
      <c r="W188" s="2"/>
      <c r="X188" s="2"/>
    </row>
    <row r="189" spans="1:24" ht="15.75" hidden="1" customHeight="1">
      <c r="A189" s="2"/>
      <c r="B189" s="3"/>
      <c r="C189" s="4"/>
      <c r="D189" s="3"/>
      <c r="E189" s="3"/>
      <c r="F189" s="3"/>
      <c r="G189" s="3"/>
      <c r="H189" s="3"/>
      <c r="I189" s="2"/>
      <c r="J189" s="2"/>
      <c r="K189" s="2"/>
      <c r="L189" s="2"/>
      <c r="M189" s="2"/>
      <c r="N189" s="2"/>
      <c r="O189" s="2"/>
      <c r="P189" s="2"/>
      <c r="Q189" s="2"/>
      <c r="R189" s="2"/>
      <c r="S189" s="2"/>
      <c r="T189" s="2"/>
      <c r="U189" s="2"/>
      <c r="V189" s="2"/>
      <c r="W189" s="2"/>
      <c r="X189" s="2"/>
    </row>
    <row r="190" spans="1:24" ht="15.75" hidden="1" customHeight="1">
      <c r="A190" s="2"/>
      <c r="B190" s="3"/>
      <c r="C190" s="4"/>
      <c r="D190" s="3"/>
      <c r="E190" s="3"/>
      <c r="F190" s="3"/>
      <c r="G190" s="3"/>
      <c r="H190" s="3"/>
      <c r="I190" s="2"/>
      <c r="J190" s="2"/>
      <c r="K190" s="2"/>
      <c r="L190" s="2"/>
      <c r="M190" s="2"/>
      <c r="N190" s="2"/>
      <c r="O190" s="2"/>
      <c r="P190" s="2"/>
      <c r="Q190" s="2"/>
      <c r="R190" s="2"/>
      <c r="S190" s="2"/>
      <c r="T190" s="2"/>
      <c r="U190" s="2"/>
      <c r="V190" s="2"/>
      <c r="W190" s="2"/>
      <c r="X190" s="2"/>
    </row>
    <row r="191" spans="1:24" ht="15.75" hidden="1" customHeight="1">
      <c r="A191" s="2"/>
      <c r="B191" s="3"/>
      <c r="C191" s="4"/>
      <c r="D191" s="3"/>
      <c r="E191" s="3"/>
      <c r="F191" s="3"/>
      <c r="G191" s="3"/>
      <c r="H191" s="3"/>
      <c r="I191" s="2"/>
      <c r="J191" s="2"/>
      <c r="K191" s="2"/>
      <c r="L191" s="2"/>
      <c r="M191" s="2"/>
      <c r="N191" s="2"/>
      <c r="O191" s="2"/>
      <c r="P191" s="2"/>
      <c r="Q191" s="2"/>
      <c r="R191" s="2"/>
      <c r="S191" s="2"/>
      <c r="T191" s="2"/>
      <c r="U191" s="2"/>
      <c r="V191" s="2"/>
      <c r="W191" s="2"/>
      <c r="X191" s="2"/>
    </row>
    <row r="192" spans="1:24" ht="15.75" hidden="1" customHeight="1">
      <c r="A192" s="2"/>
      <c r="B192" s="3"/>
      <c r="C192" s="4"/>
      <c r="D192" s="3"/>
      <c r="E192" s="3"/>
      <c r="F192" s="3"/>
      <c r="G192" s="3"/>
      <c r="H192" s="3"/>
      <c r="I192" s="2"/>
      <c r="J192" s="2"/>
      <c r="K192" s="2"/>
      <c r="L192" s="2"/>
      <c r="M192" s="2"/>
      <c r="N192" s="2"/>
      <c r="O192" s="2"/>
      <c r="P192" s="2"/>
      <c r="Q192" s="2"/>
      <c r="R192" s="2"/>
      <c r="S192" s="2"/>
      <c r="T192" s="2"/>
      <c r="U192" s="2"/>
      <c r="V192" s="2"/>
      <c r="W192" s="2"/>
      <c r="X192" s="2"/>
    </row>
    <row r="193" spans="1:24" ht="15.75" hidden="1" customHeight="1">
      <c r="A193" s="2"/>
      <c r="B193" s="3"/>
      <c r="C193" s="4"/>
      <c r="D193" s="3"/>
      <c r="E193" s="3"/>
      <c r="F193" s="3"/>
      <c r="G193" s="3"/>
      <c r="H193" s="3"/>
      <c r="I193" s="2"/>
      <c r="J193" s="2"/>
      <c r="K193" s="2"/>
      <c r="L193" s="2"/>
      <c r="M193" s="2"/>
      <c r="N193" s="2"/>
      <c r="O193" s="2"/>
      <c r="P193" s="2"/>
      <c r="Q193" s="2"/>
      <c r="R193" s="2"/>
      <c r="S193" s="2"/>
      <c r="T193" s="2"/>
      <c r="U193" s="2"/>
      <c r="V193" s="2"/>
      <c r="W193" s="2"/>
      <c r="X193" s="2"/>
    </row>
    <row r="194" spans="1:24" ht="15.75" hidden="1" customHeight="1">
      <c r="A194" s="2"/>
      <c r="B194" s="3"/>
      <c r="C194" s="4"/>
      <c r="D194" s="3"/>
      <c r="E194" s="3"/>
      <c r="F194" s="3"/>
      <c r="G194" s="3"/>
      <c r="H194" s="3"/>
      <c r="I194" s="2"/>
      <c r="J194" s="2"/>
      <c r="K194" s="2"/>
      <c r="L194" s="2"/>
      <c r="M194" s="2"/>
      <c r="N194" s="2"/>
      <c r="O194" s="2"/>
      <c r="P194" s="2"/>
      <c r="Q194" s="2"/>
      <c r="R194" s="2"/>
      <c r="S194" s="2"/>
      <c r="T194" s="2"/>
      <c r="U194" s="2"/>
      <c r="V194" s="2"/>
      <c r="W194" s="2"/>
      <c r="X194" s="2"/>
    </row>
    <row r="195" spans="1:24" ht="15.75" hidden="1" customHeight="1">
      <c r="A195" s="2"/>
      <c r="B195" s="3"/>
      <c r="C195" s="4"/>
      <c r="D195" s="3"/>
      <c r="E195" s="3"/>
      <c r="F195" s="3"/>
      <c r="G195" s="3"/>
      <c r="H195" s="3"/>
      <c r="I195" s="2"/>
      <c r="J195" s="2"/>
      <c r="K195" s="2"/>
      <c r="L195" s="2"/>
      <c r="M195" s="2"/>
      <c r="N195" s="2"/>
      <c r="O195" s="2"/>
      <c r="P195" s="2"/>
      <c r="Q195" s="2"/>
      <c r="R195" s="2"/>
      <c r="S195" s="2"/>
      <c r="T195" s="2"/>
      <c r="U195" s="2"/>
      <c r="V195" s="2"/>
      <c r="W195" s="2"/>
      <c r="X195" s="2"/>
    </row>
    <row r="196" spans="1:24" ht="15.75" hidden="1" customHeight="1">
      <c r="A196" s="2"/>
      <c r="B196" s="3"/>
      <c r="C196" s="4"/>
      <c r="D196" s="3"/>
      <c r="E196" s="3"/>
      <c r="F196" s="3"/>
      <c r="G196" s="3"/>
      <c r="H196" s="3"/>
      <c r="I196" s="2"/>
      <c r="J196" s="2"/>
      <c r="K196" s="2"/>
      <c r="L196" s="2"/>
      <c r="M196" s="2"/>
      <c r="N196" s="2"/>
      <c r="O196" s="2"/>
      <c r="P196" s="2"/>
      <c r="Q196" s="2"/>
      <c r="R196" s="2"/>
      <c r="S196" s="2"/>
      <c r="T196" s="2"/>
      <c r="U196" s="2"/>
      <c r="V196" s="2"/>
      <c r="W196" s="2"/>
      <c r="X196" s="2"/>
    </row>
    <row r="197" spans="1:24" ht="15.75" hidden="1" customHeight="1">
      <c r="A197" s="2"/>
      <c r="B197" s="3"/>
      <c r="C197" s="4"/>
      <c r="D197" s="3"/>
      <c r="E197" s="3"/>
      <c r="F197" s="3"/>
      <c r="G197" s="3"/>
      <c r="H197" s="3"/>
      <c r="I197" s="2"/>
      <c r="J197" s="2"/>
      <c r="K197" s="2"/>
      <c r="L197" s="2"/>
      <c r="M197" s="2"/>
      <c r="N197" s="2"/>
      <c r="O197" s="2"/>
      <c r="P197" s="2"/>
      <c r="Q197" s="2"/>
      <c r="R197" s="2"/>
      <c r="S197" s="2"/>
      <c r="T197" s="2"/>
      <c r="U197" s="2"/>
      <c r="V197" s="2"/>
      <c r="W197" s="2"/>
      <c r="X197" s="2"/>
    </row>
    <row r="198" spans="1:24" ht="15.75" hidden="1" customHeight="1">
      <c r="A198" s="2"/>
      <c r="B198" s="3"/>
      <c r="C198" s="4"/>
      <c r="D198" s="3"/>
      <c r="E198" s="3"/>
      <c r="F198" s="3"/>
      <c r="G198" s="3"/>
      <c r="H198" s="3"/>
      <c r="I198" s="2"/>
      <c r="J198" s="2"/>
      <c r="K198" s="2"/>
      <c r="L198" s="2"/>
      <c r="M198" s="2"/>
      <c r="N198" s="2"/>
      <c r="O198" s="2"/>
      <c r="P198" s="2"/>
      <c r="Q198" s="2"/>
      <c r="R198" s="2"/>
      <c r="S198" s="2"/>
      <c r="T198" s="2"/>
      <c r="U198" s="2"/>
      <c r="V198" s="2"/>
      <c r="W198" s="2"/>
      <c r="X198" s="2"/>
    </row>
    <row r="199" spans="1:24" ht="15.75" hidden="1" customHeight="1">
      <c r="A199" s="2"/>
      <c r="B199" s="3"/>
      <c r="C199" s="4"/>
      <c r="D199" s="3"/>
      <c r="E199" s="3"/>
      <c r="F199" s="3"/>
      <c r="G199" s="3"/>
      <c r="H199" s="3"/>
      <c r="I199" s="2"/>
      <c r="J199" s="2"/>
      <c r="K199" s="2"/>
      <c r="L199" s="2"/>
      <c r="M199" s="2"/>
      <c r="N199" s="2"/>
      <c r="O199" s="2"/>
      <c r="P199" s="2"/>
      <c r="Q199" s="2"/>
      <c r="R199" s="2"/>
      <c r="S199" s="2"/>
      <c r="T199" s="2"/>
      <c r="U199" s="2"/>
      <c r="V199" s="2"/>
      <c r="W199" s="2"/>
      <c r="X199" s="2"/>
    </row>
    <row r="200" spans="1:24" ht="15.75" hidden="1" customHeight="1">
      <c r="A200" s="2"/>
      <c r="B200" s="3"/>
      <c r="C200" s="4"/>
      <c r="D200" s="3"/>
      <c r="E200" s="3"/>
      <c r="F200" s="3"/>
      <c r="G200" s="3"/>
      <c r="H200" s="3"/>
      <c r="I200" s="2"/>
      <c r="J200" s="2"/>
      <c r="K200" s="2"/>
      <c r="L200" s="2"/>
      <c r="M200" s="2"/>
      <c r="N200" s="2"/>
      <c r="O200" s="2"/>
      <c r="P200" s="2"/>
      <c r="Q200" s="2"/>
      <c r="R200" s="2"/>
      <c r="S200" s="2"/>
      <c r="T200" s="2"/>
      <c r="U200" s="2"/>
      <c r="V200" s="2"/>
      <c r="W200" s="2"/>
      <c r="X200" s="2"/>
    </row>
    <row r="201" spans="1:24" ht="15.75" hidden="1" customHeight="1">
      <c r="A201" s="2"/>
      <c r="B201" s="3"/>
      <c r="C201" s="4"/>
      <c r="D201" s="3"/>
      <c r="E201" s="3"/>
      <c r="F201" s="3"/>
      <c r="G201" s="3"/>
      <c r="H201" s="3"/>
      <c r="I201" s="2"/>
      <c r="J201" s="2"/>
      <c r="K201" s="2"/>
      <c r="L201" s="2"/>
      <c r="M201" s="2"/>
      <c r="N201" s="2"/>
      <c r="O201" s="2"/>
      <c r="P201" s="2"/>
      <c r="Q201" s="2"/>
      <c r="R201" s="2"/>
      <c r="S201" s="2"/>
      <c r="T201" s="2"/>
      <c r="U201" s="2"/>
      <c r="V201" s="2"/>
      <c r="W201" s="2"/>
      <c r="X201" s="2"/>
    </row>
    <row r="202" spans="1:24" ht="15.75" hidden="1" customHeight="1">
      <c r="A202" s="2"/>
      <c r="B202" s="3"/>
      <c r="C202" s="4"/>
      <c r="D202" s="3"/>
      <c r="E202" s="3"/>
      <c r="F202" s="3"/>
      <c r="G202" s="3"/>
      <c r="H202" s="3"/>
      <c r="I202" s="2"/>
      <c r="J202" s="2"/>
      <c r="K202" s="2"/>
      <c r="L202" s="2"/>
      <c r="M202" s="2"/>
      <c r="N202" s="2"/>
      <c r="O202" s="2"/>
      <c r="P202" s="2"/>
      <c r="Q202" s="2"/>
      <c r="R202" s="2"/>
      <c r="S202" s="2"/>
      <c r="T202" s="2"/>
      <c r="U202" s="2"/>
      <c r="V202" s="2"/>
      <c r="W202" s="2"/>
      <c r="X202" s="2"/>
    </row>
    <row r="203" spans="1:24" ht="15.75" hidden="1" customHeight="1">
      <c r="A203" s="2"/>
      <c r="B203" s="3"/>
      <c r="C203" s="4"/>
      <c r="D203" s="3"/>
      <c r="E203" s="3"/>
      <c r="F203" s="3"/>
      <c r="G203" s="3"/>
      <c r="H203" s="3"/>
      <c r="I203" s="2"/>
      <c r="J203" s="2"/>
      <c r="K203" s="2"/>
      <c r="L203" s="2"/>
      <c r="M203" s="2"/>
      <c r="N203" s="2"/>
      <c r="O203" s="2"/>
      <c r="P203" s="2"/>
      <c r="Q203" s="2"/>
      <c r="R203" s="2"/>
      <c r="S203" s="2"/>
      <c r="T203" s="2"/>
      <c r="U203" s="2"/>
      <c r="V203" s="2"/>
      <c r="W203" s="2"/>
      <c r="X203" s="2"/>
    </row>
    <row r="204" spans="1:24" ht="15.75" hidden="1" customHeight="1">
      <c r="A204" s="2"/>
      <c r="B204" s="3"/>
      <c r="C204" s="4"/>
      <c r="D204" s="3"/>
      <c r="E204" s="3"/>
      <c r="F204" s="3"/>
      <c r="G204" s="3"/>
      <c r="H204" s="3"/>
      <c r="I204" s="2"/>
      <c r="J204" s="2"/>
      <c r="K204" s="2"/>
      <c r="L204" s="2"/>
      <c r="M204" s="2"/>
      <c r="N204" s="2"/>
      <c r="O204" s="2"/>
      <c r="P204" s="2"/>
      <c r="Q204" s="2"/>
      <c r="R204" s="2"/>
      <c r="S204" s="2"/>
      <c r="T204" s="2"/>
      <c r="U204" s="2"/>
      <c r="V204" s="2"/>
      <c r="W204" s="2"/>
      <c r="X204" s="2"/>
    </row>
    <row r="205" spans="1:24" ht="15.75" hidden="1" customHeight="1">
      <c r="A205" s="2"/>
      <c r="B205" s="3"/>
      <c r="C205" s="4"/>
      <c r="D205" s="3"/>
      <c r="E205" s="3"/>
      <c r="F205" s="3"/>
      <c r="G205" s="3"/>
      <c r="H205" s="3"/>
      <c r="I205" s="2"/>
      <c r="J205" s="2"/>
      <c r="K205" s="2"/>
      <c r="L205" s="2"/>
      <c r="M205" s="2"/>
      <c r="N205" s="2"/>
      <c r="O205" s="2"/>
      <c r="P205" s="2"/>
      <c r="Q205" s="2"/>
      <c r="R205" s="2"/>
      <c r="S205" s="2"/>
      <c r="T205" s="2"/>
      <c r="U205" s="2"/>
      <c r="V205" s="2"/>
      <c r="W205" s="2"/>
      <c r="X205" s="2"/>
    </row>
    <row r="206" spans="1:24" ht="15.75" hidden="1" customHeight="1">
      <c r="A206" s="2"/>
      <c r="B206" s="3"/>
      <c r="C206" s="4"/>
      <c r="D206" s="3"/>
      <c r="E206" s="3"/>
      <c r="F206" s="3"/>
      <c r="G206" s="3"/>
      <c r="H206" s="3"/>
      <c r="I206" s="2"/>
      <c r="J206" s="2"/>
      <c r="K206" s="2"/>
      <c r="L206" s="2"/>
      <c r="M206" s="2"/>
      <c r="N206" s="2"/>
      <c r="O206" s="2"/>
      <c r="P206" s="2"/>
      <c r="Q206" s="2"/>
      <c r="R206" s="2"/>
      <c r="S206" s="2"/>
      <c r="T206" s="2"/>
      <c r="U206" s="2"/>
      <c r="V206" s="2"/>
      <c r="W206" s="2"/>
      <c r="X206" s="2"/>
    </row>
    <row r="207" spans="1:24" ht="15.75" hidden="1" customHeight="1">
      <c r="A207" s="2"/>
      <c r="B207" s="3"/>
      <c r="C207" s="4"/>
      <c r="D207" s="3"/>
      <c r="E207" s="3"/>
      <c r="F207" s="3"/>
      <c r="G207" s="3"/>
      <c r="H207" s="3"/>
      <c r="I207" s="2"/>
      <c r="J207" s="2"/>
      <c r="K207" s="2"/>
      <c r="L207" s="2"/>
      <c r="M207" s="2"/>
      <c r="N207" s="2"/>
      <c r="O207" s="2"/>
      <c r="P207" s="2"/>
      <c r="Q207" s="2"/>
      <c r="R207" s="2"/>
      <c r="S207" s="2"/>
      <c r="T207" s="2"/>
      <c r="U207" s="2"/>
      <c r="V207" s="2"/>
      <c r="W207" s="2"/>
      <c r="X207" s="2"/>
    </row>
    <row r="208" spans="1:24" ht="15.75" hidden="1" customHeight="1">
      <c r="A208" s="2"/>
      <c r="B208" s="3"/>
      <c r="C208" s="4"/>
      <c r="D208" s="3"/>
      <c r="E208" s="3"/>
      <c r="F208" s="3"/>
      <c r="G208" s="3"/>
      <c r="H208" s="3"/>
      <c r="I208" s="2"/>
      <c r="J208" s="2"/>
      <c r="K208" s="2"/>
      <c r="L208" s="2"/>
      <c r="M208" s="2"/>
      <c r="N208" s="2"/>
      <c r="O208" s="2"/>
      <c r="P208" s="2"/>
      <c r="Q208" s="2"/>
      <c r="R208" s="2"/>
      <c r="S208" s="2"/>
      <c r="T208" s="2"/>
      <c r="U208" s="2"/>
      <c r="V208" s="2"/>
      <c r="W208" s="2"/>
      <c r="X208" s="2"/>
    </row>
    <row r="209" spans="1:24" ht="15.75" hidden="1" customHeight="1">
      <c r="A209" s="2"/>
      <c r="B209" s="3"/>
      <c r="C209" s="4"/>
      <c r="D209" s="3"/>
      <c r="E209" s="3"/>
      <c r="F209" s="3"/>
      <c r="G209" s="3"/>
      <c r="H209" s="3"/>
      <c r="I209" s="2"/>
      <c r="J209" s="2"/>
      <c r="K209" s="2"/>
      <c r="L209" s="2"/>
      <c r="M209" s="2"/>
      <c r="N209" s="2"/>
      <c r="O209" s="2"/>
      <c r="P209" s="2"/>
      <c r="Q209" s="2"/>
      <c r="R209" s="2"/>
      <c r="S209" s="2"/>
      <c r="T209" s="2"/>
      <c r="U209" s="2"/>
      <c r="V209" s="2"/>
      <c r="W209" s="2"/>
      <c r="X209" s="2"/>
    </row>
    <row r="210" spans="1:24" ht="15.75" hidden="1" customHeight="1">
      <c r="A210" s="2"/>
      <c r="B210" s="3"/>
      <c r="C210" s="4"/>
      <c r="D210" s="3"/>
      <c r="E210" s="3"/>
      <c r="F210" s="3"/>
      <c r="G210" s="3"/>
      <c r="H210" s="3"/>
      <c r="I210" s="2"/>
      <c r="J210" s="2"/>
      <c r="K210" s="2"/>
      <c r="L210" s="2"/>
      <c r="M210" s="2"/>
      <c r="N210" s="2"/>
      <c r="O210" s="2"/>
      <c r="P210" s="2"/>
      <c r="Q210" s="2"/>
      <c r="R210" s="2"/>
      <c r="S210" s="2"/>
      <c r="T210" s="2"/>
      <c r="U210" s="2"/>
      <c r="V210" s="2"/>
      <c r="W210" s="2"/>
      <c r="X210" s="2"/>
    </row>
    <row r="211" spans="1:24" ht="15.75" hidden="1" customHeight="1">
      <c r="A211" s="2"/>
      <c r="B211" s="3"/>
      <c r="C211" s="4"/>
      <c r="D211" s="3"/>
      <c r="E211" s="3"/>
      <c r="F211" s="3"/>
      <c r="G211" s="3"/>
      <c r="H211" s="3"/>
      <c r="I211" s="2"/>
      <c r="J211" s="2"/>
      <c r="K211" s="2"/>
      <c r="L211" s="2"/>
      <c r="M211" s="2"/>
      <c r="N211" s="2"/>
      <c r="O211" s="2"/>
      <c r="P211" s="2"/>
      <c r="Q211" s="2"/>
      <c r="R211" s="2"/>
      <c r="S211" s="2"/>
      <c r="T211" s="2"/>
      <c r="U211" s="2"/>
      <c r="V211" s="2"/>
      <c r="W211" s="2"/>
      <c r="X211" s="2"/>
    </row>
    <row r="212" spans="1:24" ht="15.75" hidden="1" customHeight="1">
      <c r="A212" s="2"/>
      <c r="B212" s="3"/>
      <c r="C212" s="4"/>
      <c r="D212" s="3"/>
      <c r="E212" s="3"/>
      <c r="F212" s="3"/>
      <c r="G212" s="3"/>
      <c r="H212" s="3"/>
      <c r="I212" s="2"/>
      <c r="J212" s="2"/>
      <c r="K212" s="2"/>
      <c r="L212" s="2"/>
      <c r="M212" s="2"/>
      <c r="N212" s="2"/>
      <c r="O212" s="2"/>
      <c r="P212" s="2"/>
      <c r="Q212" s="2"/>
      <c r="R212" s="2"/>
      <c r="S212" s="2"/>
      <c r="T212" s="2"/>
      <c r="U212" s="2"/>
      <c r="V212" s="2"/>
      <c r="W212" s="2"/>
      <c r="X212" s="2"/>
    </row>
    <row r="213" spans="1:24" ht="15.75" hidden="1" customHeight="1">
      <c r="A213" s="2"/>
      <c r="B213" s="3"/>
      <c r="C213" s="4"/>
      <c r="D213" s="3"/>
      <c r="E213" s="3"/>
      <c r="F213" s="3"/>
      <c r="G213" s="3"/>
      <c r="H213" s="3"/>
      <c r="I213" s="2"/>
      <c r="J213" s="2"/>
      <c r="K213" s="2"/>
      <c r="L213" s="2"/>
      <c r="M213" s="2"/>
      <c r="N213" s="2"/>
      <c r="O213" s="2"/>
      <c r="P213" s="2"/>
      <c r="Q213" s="2"/>
      <c r="R213" s="2"/>
      <c r="S213" s="2"/>
      <c r="T213" s="2"/>
      <c r="U213" s="2"/>
      <c r="V213" s="2"/>
      <c r="W213" s="2"/>
      <c r="X213" s="2"/>
    </row>
    <row r="214" spans="1:24" ht="15.75" hidden="1" customHeight="1">
      <c r="A214" s="2"/>
      <c r="B214" s="3"/>
      <c r="C214" s="4"/>
      <c r="D214" s="3"/>
      <c r="E214" s="3"/>
      <c r="F214" s="3"/>
      <c r="G214" s="3"/>
      <c r="H214" s="3"/>
      <c r="I214" s="2"/>
      <c r="J214" s="2"/>
      <c r="K214" s="2"/>
      <c r="L214" s="2"/>
      <c r="M214" s="2"/>
      <c r="N214" s="2"/>
      <c r="O214" s="2"/>
      <c r="P214" s="2"/>
      <c r="Q214" s="2"/>
      <c r="R214" s="2"/>
      <c r="S214" s="2"/>
      <c r="T214" s="2"/>
      <c r="U214" s="2"/>
      <c r="V214" s="2"/>
      <c r="W214" s="2"/>
      <c r="X214" s="2"/>
    </row>
    <row r="215" spans="1:24" ht="15.75" hidden="1" customHeight="1">
      <c r="A215" s="2"/>
      <c r="B215" s="3"/>
      <c r="C215" s="4"/>
      <c r="D215" s="3"/>
      <c r="E215" s="3"/>
      <c r="F215" s="3"/>
      <c r="G215" s="3"/>
      <c r="H215" s="3"/>
      <c r="I215" s="2"/>
      <c r="J215" s="2"/>
      <c r="K215" s="2"/>
      <c r="L215" s="2"/>
      <c r="M215" s="2"/>
      <c r="N215" s="2"/>
      <c r="O215" s="2"/>
      <c r="P215" s="2"/>
      <c r="Q215" s="2"/>
      <c r="R215" s="2"/>
      <c r="S215" s="2"/>
      <c r="T215" s="2"/>
      <c r="U215" s="2"/>
      <c r="V215" s="2"/>
      <c r="W215" s="2"/>
      <c r="X215" s="2"/>
    </row>
    <row r="216" spans="1:24" ht="15.75" hidden="1" customHeight="1">
      <c r="A216" s="2"/>
      <c r="B216" s="3"/>
      <c r="C216" s="4"/>
      <c r="D216" s="3"/>
      <c r="E216" s="3"/>
      <c r="F216" s="3"/>
      <c r="G216" s="3"/>
      <c r="H216" s="3"/>
      <c r="I216" s="2"/>
      <c r="J216" s="2"/>
      <c r="K216" s="2"/>
      <c r="L216" s="2"/>
      <c r="M216" s="2"/>
      <c r="N216" s="2"/>
      <c r="O216" s="2"/>
      <c r="P216" s="2"/>
      <c r="Q216" s="2"/>
      <c r="R216" s="2"/>
      <c r="S216" s="2"/>
      <c r="T216" s="2"/>
      <c r="U216" s="2"/>
      <c r="V216" s="2"/>
      <c r="W216" s="2"/>
      <c r="X216" s="2"/>
    </row>
    <row r="217" spans="1:24" ht="15.75" hidden="1" customHeight="1">
      <c r="A217" s="2"/>
      <c r="B217" s="3"/>
      <c r="C217" s="4"/>
      <c r="D217" s="3"/>
      <c r="E217" s="3"/>
      <c r="F217" s="3"/>
      <c r="G217" s="3"/>
      <c r="H217" s="3"/>
      <c r="I217" s="2"/>
      <c r="J217" s="2"/>
      <c r="K217" s="2"/>
      <c r="L217" s="2"/>
      <c r="M217" s="2"/>
      <c r="N217" s="2"/>
      <c r="O217" s="2"/>
      <c r="P217" s="2"/>
      <c r="Q217" s="2"/>
      <c r="R217" s="2"/>
      <c r="S217" s="2"/>
      <c r="T217" s="2"/>
      <c r="U217" s="2"/>
      <c r="V217" s="2"/>
      <c r="W217" s="2"/>
      <c r="X217" s="2"/>
    </row>
    <row r="218" spans="1:24" ht="15.75" hidden="1" customHeight="1">
      <c r="A218" s="2"/>
      <c r="B218" s="3"/>
      <c r="C218" s="4"/>
      <c r="D218" s="3"/>
      <c r="E218" s="3"/>
      <c r="F218" s="3"/>
      <c r="G218" s="3"/>
      <c r="H218" s="3"/>
      <c r="I218" s="2"/>
      <c r="J218" s="2"/>
      <c r="K218" s="2"/>
      <c r="L218" s="2"/>
      <c r="M218" s="2"/>
      <c r="N218" s="2"/>
      <c r="O218" s="2"/>
      <c r="P218" s="2"/>
      <c r="Q218" s="2"/>
      <c r="R218" s="2"/>
      <c r="S218" s="2"/>
      <c r="T218" s="2"/>
      <c r="U218" s="2"/>
      <c r="V218" s="2"/>
      <c r="W218" s="2"/>
      <c r="X218" s="2"/>
    </row>
    <row r="219" spans="1:24" ht="15.75" hidden="1" customHeight="1"/>
    <row r="220" spans="1:24" ht="15.75" hidden="1" customHeight="1"/>
    <row r="221" spans="1:24" ht="15.75" hidden="1" customHeight="1"/>
    <row r="222" spans="1:24" ht="15.75" hidden="1" customHeight="1"/>
    <row r="223" spans="1:24" ht="15.75" hidden="1" customHeight="1"/>
    <row r="224" spans="1: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sheetData>
  <sheetProtection selectLockedCells="1" selectUnlockedCells="1"/>
  <mergeCells count="33">
    <mergeCell ref="C40:G40"/>
    <mergeCell ref="C41:G41"/>
    <mergeCell ref="C33:G33"/>
    <mergeCell ref="C34:G34"/>
    <mergeCell ref="C35:G35"/>
    <mergeCell ref="C36:G36"/>
    <mergeCell ref="C37:G37"/>
    <mergeCell ref="C38:G38"/>
    <mergeCell ref="C29:G29"/>
    <mergeCell ref="C30:G30"/>
    <mergeCell ref="C31:G31"/>
    <mergeCell ref="C32:G32"/>
    <mergeCell ref="C39:G39"/>
    <mergeCell ref="C24:G24"/>
    <mergeCell ref="C25:G25"/>
    <mergeCell ref="C26:G26"/>
    <mergeCell ref="C27:G27"/>
    <mergeCell ref="C28:G28"/>
    <mergeCell ref="C19:G19"/>
    <mergeCell ref="C20:G20"/>
    <mergeCell ref="C21:G21"/>
    <mergeCell ref="C22:G22"/>
    <mergeCell ref="C23:G23"/>
    <mergeCell ref="C14:G14"/>
    <mergeCell ref="C15:G15"/>
    <mergeCell ref="C16:G16"/>
    <mergeCell ref="C17:G17"/>
    <mergeCell ref="C18:G18"/>
    <mergeCell ref="B7:G8"/>
    <mergeCell ref="C10:G10"/>
    <mergeCell ref="C11:G11"/>
    <mergeCell ref="C12:G12"/>
    <mergeCell ref="C13:G13"/>
  </mergeCells>
  <pageMargins left="0.51180555555555551" right="0.51180555555555551" top="0" bottom="0" header="0" footer="0"/>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Z1000"/>
  <sheetViews>
    <sheetView zoomScaleNormal="100" workbookViewId="0"/>
  </sheetViews>
  <sheetFormatPr defaultColWidth="12.25" defaultRowHeight="15" customHeight="1"/>
  <cols>
    <col min="1" max="1" width="7.625" customWidth="1"/>
    <col min="2" max="2" width="13.625" customWidth="1"/>
    <col min="3" max="26" width="7.625" customWidth="1"/>
  </cols>
  <sheetData>
    <row r="2" spans="1:26">
      <c r="A2" s="12"/>
      <c r="B2" s="12"/>
      <c r="C2" s="12"/>
      <c r="D2" s="12"/>
      <c r="E2" s="12"/>
      <c r="F2" s="12"/>
      <c r="G2" s="12"/>
      <c r="H2" s="12"/>
      <c r="I2" s="12"/>
      <c r="J2" s="12"/>
      <c r="K2" s="12"/>
      <c r="L2" s="12"/>
      <c r="M2" s="12"/>
      <c r="N2" s="12"/>
      <c r="O2" s="12"/>
      <c r="P2" s="12"/>
      <c r="Q2" s="12"/>
      <c r="R2" s="12"/>
      <c r="S2" s="12"/>
      <c r="T2" s="12"/>
      <c r="U2" s="12"/>
      <c r="V2" s="12"/>
      <c r="W2" s="12"/>
      <c r="X2" s="12"/>
      <c r="Y2" s="12"/>
      <c r="Z2" s="12"/>
    </row>
    <row r="3" spans="1:26">
      <c r="A3" s="12" t="s">
        <v>62</v>
      </c>
      <c r="B3" s="29" t="s">
        <v>219</v>
      </c>
      <c r="C3" s="12" t="str">
        <f t="shared" ref="C3:C74" si="0">A3&amp;B3</f>
        <v>Elevar aTaxa de estudantes com benefícios diretos (com pagamento ao estudante)</v>
      </c>
    </row>
    <row r="4" spans="1:26">
      <c r="A4" s="12" t="s">
        <v>68</v>
      </c>
      <c r="B4" s="29" t="s">
        <v>219</v>
      </c>
      <c r="C4" s="12" t="str">
        <f t="shared" si="0"/>
        <v>Manter aTaxa de estudantes com benefícios diretos (com pagamento ao estudante)</v>
      </c>
      <c r="D4" s="12"/>
      <c r="E4" s="12"/>
      <c r="F4" s="12"/>
      <c r="G4" s="12"/>
      <c r="H4" s="12"/>
      <c r="I4" s="12"/>
      <c r="J4" s="12"/>
      <c r="K4" s="12"/>
      <c r="L4" s="12"/>
      <c r="M4" s="12"/>
      <c r="N4" s="12"/>
      <c r="O4" s="12"/>
      <c r="P4" s="12"/>
      <c r="Q4" s="12"/>
      <c r="R4" s="12"/>
      <c r="S4" s="12"/>
      <c r="T4" s="12"/>
      <c r="U4" s="12"/>
      <c r="V4" s="12"/>
      <c r="W4" s="12"/>
      <c r="X4" s="12"/>
      <c r="Y4" s="12"/>
      <c r="Z4" s="12"/>
    </row>
    <row r="5" spans="1:26">
      <c r="A5" s="12" t="s">
        <v>62</v>
      </c>
      <c r="B5" s="29" t="s">
        <v>220</v>
      </c>
      <c r="C5" s="12" t="str">
        <f t="shared" si="0"/>
        <v>Elevar aTaxa de estudantes com benefícios indiretos (prestação de serviços aos estudantes)</v>
      </c>
    </row>
    <row r="6" spans="1:26">
      <c r="A6" s="12" t="s">
        <v>68</v>
      </c>
      <c r="B6" s="29" t="s">
        <v>220</v>
      </c>
      <c r="C6" s="12" t="str">
        <f t="shared" si="0"/>
        <v>Manter aTaxa de estudantes com benefícios indiretos (prestação de serviços aos estudantes)</v>
      </c>
      <c r="D6" s="12"/>
      <c r="E6" s="12"/>
      <c r="F6" s="12"/>
      <c r="G6" s="12"/>
      <c r="H6" s="12"/>
      <c r="I6" s="12"/>
      <c r="J6" s="12"/>
      <c r="K6" s="12"/>
      <c r="L6" s="12"/>
      <c r="M6" s="12"/>
      <c r="N6" s="12"/>
      <c r="O6" s="12"/>
      <c r="P6" s="12"/>
      <c r="Q6" s="12"/>
      <c r="R6" s="12"/>
      <c r="S6" s="12"/>
      <c r="T6" s="12"/>
      <c r="U6" s="12"/>
      <c r="V6" s="12"/>
      <c r="W6" s="12"/>
      <c r="X6" s="12"/>
      <c r="Y6" s="12"/>
      <c r="Z6" s="12"/>
    </row>
    <row r="7" spans="1:26">
      <c r="A7" s="12" t="s">
        <v>80</v>
      </c>
      <c r="B7" s="29" t="s">
        <v>16</v>
      </c>
      <c r="C7" s="12" t="str">
        <f t="shared" si="0"/>
        <v>Diminuir oÍndice de retenção de estudantes beneficiários diretos da assistência estudantil</v>
      </c>
    </row>
    <row r="8" spans="1:26">
      <c r="A8" s="12" t="s">
        <v>84</v>
      </c>
      <c r="B8" s="29" t="s">
        <v>16</v>
      </c>
      <c r="C8" s="12" t="str">
        <f t="shared" si="0"/>
        <v>Manter oÍndice de retenção de estudantes beneficiários diretos da assistência estudantil</v>
      </c>
      <c r="D8" s="12"/>
      <c r="E8" s="12"/>
      <c r="F8" s="12"/>
      <c r="G8" s="12"/>
      <c r="H8" s="12"/>
      <c r="I8" s="12"/>
      <c r="J8" s="12"/>
      <c r="K8" s="12"/>
      <c r="L8" s="12"/>
      <c r="M8" s="12"/>
      <c r="N8" s="12"/>
      <c r="O8" s="12"/>
      <c r="P8" s="12"/>
      <c r="Q8" s="12"/>
      <c r="R8" s="12"/>
      <c r="S8" s="12"/>
      <c r="T8" s="12"/>
      <c r="U8" s="12"/>
      <c r="V8" s="12"/>
      <c r="W8" s="12"/>
      <c r="X8" s="12"/>
      <c r="Y8" s="12"/>
      <c r="Z8" s="12"/>
    </row>
    <row r="9" spans="1:26">
      <c r="A9" s="12" t="s">
        <v>80</v>
      </c>
      <c r="B9" s="29" t="s">
        <v>18</v>
      </c>
      <c r="C9" s="12" t="str">
        <f t="shared" si="0"/>
        <v>Diminuir oÍndice de evasão de estudantes beneficiários diretos da assistência estudantil</v>
      </c>
    </row>
    <row r="10" spans="1:26">
      <c r="A10" s="12" t="s">
        <v>84</v>
      </c>
      <c r="B10" s="29" t="s">
        <v>18</v>
      </c>
      <c r="C10" s="12" t="str">
        <f t="shared" si="0"/>
        <v>Manter oÍndice de evasão de estudantes beneficiários diretos da assistência estudantil</v>
      </c>
      <c r="D10" s="12"/>
      <c r="E10" s="12"/>
      <c r="F10" s="12"/>
      <c r="G10" s="12"/>
      <c r="H10" s="12"/>
      <c r="I10" s="12"/>
      <c r="J10" s="12"/>
      <c r="K10" s="12"/>
      <c r="L10" s="12"/>
      <c r="M10" s="12"/>
      <c r="N10" s="12"/>
      <c r="O10" s="12"/>
      <c r="P10" s="12"/>
      <c r="Q10" s="12"/>
      <c r="R10" s="12"/>
      <c r="S10" s="12"/>
      <c r="T10" s="12"/>
      <c r="U10" s="12"/>
      <c r="V10" s="12"/>
      <c r="W10" s="12"/>
      <c r="X10" s="12"/>
      <c r="Y10" s="12"/>
      <c r="Z10" s="12"/>
    </row>
    <row r="11" spans="1:26">
      <c r="A11" s="12" t="s">
        <v>62</v>
      </c>
      <c r="B11" s="29" t="s">
        <v>221</v>
      </c>
      <c r="C11" s="12" t="str">
        <f t="shared" si="0"/>
        <v>Elevar aTaxa de estudantes com benefícios diretos com ingresso via cotas sociais</v>
      </c>
    </row>
    <row r="12" spans="1:26">
      <c r="A12" s="12" t="s">
        <v>68</v>
      </c>
      <c r="B12" s="29" t="s">
        <v>221</v>
      </c>
      <c r="C12" s="12" t="str">
        <f t="shared" si="0"/>
        <v>Manter aTaxa de estudantes com benefícios diretos com ingresso via cotas sociais</v>
      </c>
      <c r="D12" s="12"/>
      <c r="E12" s="12"/>
      <c r="F12" s="12"/>
      <c r="G12" s="12"/>
      <c r="H12" s="12"/>
      <c r="I12" s="12"/>
      <c r="J12" s="12"/>
      <c r="K12" s="12"/>
      <c r="L12" s="12"/>
      <c r="M12" s="12"/>
      <c r="N12" s="12"/>
      <c r="O12" s="12"/>
      <c r="P12" s="12"/>
      <c r="Q12" s="12"/>
      <c r="R12" s="12"/>
      <c r="S12" s="12"/>
      <c r="T12" s="12"/>
      <c r="U12" s="12"/>
      <c r="V12" s="12"/>
      <c r="W12" s="12"/>
      <c r="X12" s="12"/>
      <c r="Y12" s="12"/>
      <c r="Z12" s="12"/>
    </row>
    <row r="13" spans="1:26">
      <c r="A13" s="12" t="s">
        <v>222</v>
      </c>
      <c r="B13" s="29" t="s">
        <v>223</v>
      </c>
      <c r="C13" s="12" t="str">
        <f t="shared" si="0"/>
        <v>Elevar o número deEstudantes com benefícios indiretos (alimentação, moradia, creche, etc)</v>
      </c>
    </row>
    <row r="14" spans="1:26">
      <c r="A14" s="12" t="s">
        <v>224</v>
      </c>
      <c r="B14" s="29" t="s">
        <v>223</v>
      </c>
      <c r="C14" s="12" t="str">
        <f t="shared" si="0"/>
        <v>Manter o número deEstudantes com benefícios indiretos (alimentação, moradia, creche, etc)</v>
      </c>
      <c r="D14" s="12"/>
      <c r="E14" s="12"/>
      <c r="F14" s="12"/>
      <c r="G14" s="12"/>
      <c r="H14" s="12"/>
      <c r="I14" s="12"/>
      <c r="J14" s="12"/>
      <c r="K14" s="12"/>
      <c r="L14" s="12"/>
      <c r="M14" s="12"/>
      <c r="N14" s="12"/>
      <c r="O14" s="12"/>
      <c r="P14" s="12"/>
      <c r="Q14" s="12"/>
      <c r="R14" s="12"/>
      <c r="S14" s="12"/>
      <c r="T14" s="12"/>
      <c r="U14" s="12"/>
      <c r="V14" s="12"/>
      <c r="W14" s="12"/>
      <c r="X14" s="12"/>
      <c r="Y14" s="12"/>
      <c r="Z14" s="12"/>
    </row>
    <row r="15" spans="1:26">
      <c r="A15" s="12" t="s">
        <v>62</v>
      </c>
      <c r="B15" s="29" t="s">
        <v>225</v>
      </c>
      <c r="C15" s="12" t="str">
        <f t="shared" si="0"/>
        <v>Elevar aTaxa de estudantes com benefícios indiretos com ingresso via cotas sociais</v>
      </c>
    </row>
    <row r="16" spans="1:26" ht="360">
      <c r="A16" s="12" t="s">
        <v>68</v>
      </c>
      <c r="B16" s="29" t="s">
        <v>225</v>
      </c>
      <c r="C16" s="12" t="str">
        <f t="shared" si="0"/>
        <v>Manter aTaxa de estudantes com benefícios indiretos com ingresso via cotas sociais</v>
      </c>
      <c r="D16" s="12"/>
      <c r="E16" s="12"/>
      <c r="F16" s="12"/>
      <c r="G16" s="12"/>
      <c r="H16" s="12"/>
      <c r="I16" s="12"/>
      <c r="J16" s="12"/>
      <c r="K16" s="12"/>
      <c r="L16" s="12"/>
      <c r="M16" s="12"/>
      <c r="N16" s="12"/>
      <c r="O16" s="12"/>
      <c r="P16" s="12"/>
      <c r="Q16" s="12"/>
      <c r="R16" s="12"/>
      <c r="S16" s="15" t="s">
        <v>226</v>
      </c>
      <c r="T16" s="12"/>
      <c r="U16" s="12"/>
      <c r="V16" s="12"/>
      <c r="W16" s="12"/>
      <c r="X16" s="12"/>
      <c r="Y16" s="12"/>
      <c r="Z16" s="12"/>
    </row>
    <row r="17" spans="1:26" ht="255">
      <c r="A17" s="12" t="s">
        <v>62</v>
      </c>
      <c r="B17" s="29" t="s">
        <v>227</v>
      </c>
      <c r="C17" s="12" t="str">
        <f t="shared" si="0"/>
        <v>Elevar aTaxa de estudantes com benefícios diretos e indiretos com ingresso via cotas sociais</v>
      </c>
      <c r="S17" s="15" t="s">
        <v>228</v>
      </c>
    </row>
    <row r="18" spans="1:26" ht="360">
      <c r="A18" s="12" t="s">
        <v>68</v>
      </c>
      <c r="B18" s="29" t="s">
        <v>227</v>
      </c>
      <c r="C18" s="12" t="str">
        <f t="shared" si="0"/>
        <v>Manter aTaxa de estudantes com benefícios diretos e indiretos com ingresso via cotas sociais</v>
      </c>
      <c r="D18" s="12"/>
      <c r="E18" s="12"/>
      <c r="F18" s="12"/>
      <c r="G18" s="12"/>
      <c r="H18" s="12"/>
      <c r="I18" s="12"/>
      <c r="J18" s="12"/>
      <c r="K18" s="12"/>
      <c r="L18" s="12"/>
      <c r="M18" s="12"/>
      <c r="N18" s="12"/>
      <c r="O18" s="12"/>
      <c r="P18" s="12"/>
      <c r="Q18" s="12"/>
      <c r="R18" s="12"/>
      <c r="S18" s="15" t="s">
        <v>229</v>
      </c>
      <c r="T18" s="12"/>
      <c r="U18" s="12"/>
      <c r="V18" s="12"/>
      <c r="W18" s="12"/>
      <c r="X18" s="12"/>
      <c r="Y18" s="12"/>
      <c r="Z18" s="12"/>
    </row>
    <row r="19" spans="1:26" ht="300">
      <c r="A19" s="12" t="s">
        <v>222</v>
      </c>
      <c r="B19" s="29" t="s">
        <v>230</v>
      </c>
      <c r="C19" s="12" t="str">
        <f t="shared" si="0"/>
        <v>Elevar o número deRefeições fornecidas nos restaurantes universitários</v>
      </c>
      <c r="S19" s="15" t="s">
        <v>231</v>
      </c>
    </row>
    <row r="20" spans="1:26" ht="270">
      <c r="A20" s="12" t="s">
        <v>224</v>
      </c>
      <c r="B20" s="29" t="s">
        <v>230</v>
      </c>
      <c r="C20" s="12" t="str">
        <f t="shared" si="0"/>
        <v>Manter o número deRefeições fornecidas nos restaurantes universitários</v>
      </c>
      <c r="D20" s="12"/>
      <c r="E20" s="12"/>
      <c r="F20" s="12"/>
      <c r="G20" s="12"/>
      <c r="H20" s="12"/>
      <c r="I20" s="12"/>
      <c r="J20" s="12"/>
      <c r="K20" s="12"/>
      <c r="L20" s="12"/>
      <c r="M20" s="12"/>
      <c r="N20" s="12"/>
      <c r="O20" s="12"/>
      <c r="P20" s="12"/>
      <c r="Q20" s="12"/>
      <c r="R20" s="12"/>
      <c r="S20" s="15" t="s">
        <v>232</v>
      </c>
      <c r="T20" s="12"/>
      <c r="U20" s="12"/>
      <c r="V20" s="12"/>
      <c r="W20" s="12"/>
      <c r="X20" s="12"/>
      <c r="Y20" s="12"/>
      <c r="Z20" s="12"/>
    </row>
    <row r="21" spans="1:26" ht="15.75" customHeight="1">
      <c r="A21" s="12" t="s">
        <v>222</v>
      </c>
      <c r="B21" s="15" t="s">
        <v>12</v>
      </c>
      <c r="C21" s="12" t="str">
        <f t="shared" si="0"/>
        <v>Elevar o número deEventos, campanhas e ações psicoeducativas, pedagógicas, esportivas, culturais e de promoção de igualdades aos estudantes da UFU</v>
      </c>
      <c r="S21" s="15" t="s">
        <v>233</v>
      </c>
    </row>
    <row r="22" spans="1:26" ht="15.75" customHeight="1">
      <c r="A22" s="12" t="s">
        <v>224</v>
      </c>
      <c r="B22" s="15" t="s">
        <v>12</v>
      </c>
      <c r="C22" s="12" t="str">
        <f t="shared" si="0"/>
        <v>Manter o número deEventos, campanhas e ações psicoeducativas, pedagógicas, esportivas, culturais e de promoção de igualdades aos estudantes da UFU</v>
      </c>
      <c r="D22" s="12"/>
      <c r="E22" s="12"/>
      <c r="F22" s="12"/>
      <c r="G22" s="12"/>
      <c r="H22" s="12"/>
      <c r="I22" s="12"/>
      <c r="J22" s="12"/>
      <c r="K22" s="12"/>
      <c r="L22" s="12"/>
      <c r="M22" s="12"/>
      <c r="N22" s="12"/>
      <c r="O22" s="12"/>
      <c r="P22" s="12"/>
      <c r="Q22" s="12"/>
      <c r="R22" s="12"/>
      <c r="S22" s="15" t="s">
        <v>234</v>
      </c>
      <c r="T22" s="12"/>
      <c r="U22" s="12"/>
      <c r="V22" s="12"/>
      <c r="W22" s="12"/>
      <c r="X22" s="12"/>
      <c r="Y22" s="12"/>
      <c r="Z22" s="12"/>
    </row>
    <row r="23" spans="1:26" ht="15.75" customHeight="1">
      <c r="A23" s="12" t="s">
        <v>62</v>
      </c>
      <c r="B23" s="15" t="s">
        <v>235</v>
      </c>
      <c r="C23" s="12" t="str">
        <f t="shared" si="0"/>
        <v>Elevar aTaxa de ocupação da Moradia Estudantil</v>
      </c>
      <c r="S23" s="15" t="s">
        <v>236</v>
      </c>
    </row>
    <row r="24" spans="1:26" ht="15.75" customHeight="1">
      <c r="A24" s="12" t="s">
        <v>68</v>
      </c>
      <c r="B24" s="15" t="s">
        <v>235</v>
      </c>
      <c r="C24" s="12" t="str">
        <f t="shared" si="0"/>
        <v>Manter aTaxa de ocupação da Moradia Estudantil</v>
      </c>
      <c r="D24" s="12"/>
      <c r="E24" s="12"/>
      <c r="F24" s="12"/>
      <c r="G24" s="12"/>
      <c r="H24" s="12"/>
      <c r="I24" s="12"/>
      <c r="J24" s="12"/>
      <c r="K24" s="12"/>
      <c r="L24" s="12"/>
      <c r="M24" s="12"/>
      <c r="N24" s="12"/>
      <c r="O24" s="12"/>
      <c r="P24" s="12"/>
      <c r="Q24" s="12"/>
      <c r="R24" s="12"/>
      <c r="S24" s="15" t="s">
        <v>237</v>
      </c>
      <c r="T24" s="12"/>
      <c r="U24" s="12"/>
      <c r="V24" s="12"/>
      <c r="W24" s="12"/>
      <c r="X24" s="12"/>
      <c r="Y24" s="12"/>
      <c r="Z24" s="12"/>
    </row>
    <row r="25" spans="1:26" ht="15.75" customHeight="1">
      <c r="A25" s="12" t="s">
        <v>222</v>
      </c>
      <c r="B25" s="12" t="s">
        <v>238</v>
      </c>
      <c r="C25" s="12" t="str">
        <f t="shared" si="0"/>
        <v>Elevar o número de Estudantes indigenas e quilombolas, com beneficios diretos de moradia estudantil, em vulnerabilidade socioeconômica, via Programa Bolsa  Permanência (PBP).</v>
      </c>
      <c r="S25" s="15" t="s">
        <v>239</v>
      </c>
    </row>
    <row r="26" spans="1:26" ht="15.75" customHeight="1">
      <c r="A26" s="12" t="s">
        <v>224</v>
      </c>
      <c r="B26" s="12" t="s">
        <v>238</v>
      </c>
      <c r="C26" s="12" t="str">
        <f t="shared" si="0"/>
        <v>Manter o número de Estudantes indigenas e quilombolas, com beneficios diretos de moradia estudantil, em vulnerabilidade socioeconômica, via Programa Bolsa  Permanência (PBP).</v>
      </c>
      <c r="D26" s="12"/>
      <c r="E26" s="12"/>
      <c r="F26" s="12"/>
      <c r="G26" s="12"/>
      <c r="H26" s="12"/>
      <c r="I26" s="12"/>
      <c r="J26" s="12"/>
      <c r="K26" s="12"/>
      <c r="L26" s="12"/>
      <c r="M26" s="12"/>
      <c r="N26" s="12"/>
      <c r="O26" s="12"/>
      <c r="P26" s="12"/>
      <c r="Q26" s="12"/>
      <c r="R26" s="12"/>
      <c r="S26" s="15" t="s">
        <v>240</v>
      </c>
      <c r="T26" s="12"/>
      <c r="U26" s="12"/>
      <c r="V26" s="12"/>
      <c r="W26" s="12"/>
      <c r="X26" s="12"/>
      <c r="Y26" s="12"/>
      <c r="Z26" s="12"/>
    </row>
    <row r="27" spans="1:26" ht="15.75" customHeight="1">
      <c r="A27" s="12" t="s">
        <v>222</v>
      </c>
      <c r="B27" s="12" t="s">
        <v>241</v>
      </c>
      <c r="C27" s="12" t="str">
        <f t="shared" si="0"/>
        <v>Elevar o número de Estudantes  com beneficios diretos de moradia, em vulnerabilidade socioeconômica, via PNAES</v>
      </c>
      <c r="S27" s="15" t="s">
        <v>242</v>
      </c>
    </row>
    <row r="28" spans="1:26" ht="15.75" customHeight="1">
      <c r="A28" s="12" t="s">
        <v>224</v>
      </c>
      <c r="B28" s="12" t="s">
        <v>241</v>
      </c>
      <c r="C28" s="12" t="str">
        <f t="shared" si="0"/>
        <v>Manter o número de Estudantes  com beneficios diretos de moradia, em vulnerabilidade socioeconômica, via PNAES</v>
      </c>
      <c r="D28" s="12"/>
      <c r="E28" s="12"/>
      <c r="F28" s="12"/>
      <c r="G28" s="12"/>
      <c r="H28" s="12"/>
      <c r="I28" s="12"/>
      <c r="J28" s="12"/>
      <c r="K28" s="12"/>
      <c r="L28" s="12"/>
      <c r="M28" s="12"/>
      <c r="N28" s="12"/>
      <c r="O28" s="12"/>
      <c r="P28" s="12"/>
      <c r="Q28" s="12"/>
      <c r="R28" s="12"/>
      <c r="S28" s="15" t="s">
        <v>243</v>
      </c>
      <c r="T28" s="12"/>
      <c r="U28" s="12"/>
      <c r="V28" s="12"/>
      <c r="W28" s="12"/>
      <c r="X28" s="12"/>
      <c r="Y28" s="12"/>
      <c r="Z28" s="12"/>
    </row>
    <row r="29" spans="1:26" ht="15.75" customHeight="1">
      <c r="A29" s="12" t="s">
        <v>222</v>
      </c>
      <c r="B29" s="12" t="s">
        <v>244</v>
      </c>
      <c r="C29" s="12" t="str">
        <f t="shared" si="0"/>
        <v>Elevar o número de Estudantes com beneficios diretos de moradia estudantil na modalidade de mobilidade (nacional e internacional), em vulnerabilidade socioeconômica, via PNAES.</v>
      </c>
      <c r="S29" s="15" t="s">
        <v>245</v>
      </c>
    </row>
    <row r="30" spans="1:26" ht="15.75" customHeight="1">
      <c r="A30" s="12" t="s">
        <v>224</v>
      </c>
      <c r="B30" s="12" t="s">
        <v>244</v>
      </c>
      <c r="C30" s="12" t="str">
        <f t="shared" si="0"/>
        <v>Manter o número de Estudantes com beneficios diretos de moradia estudantil na modalidade de mobilidade (nacional e internacional), em vulnerabilidade socioeconômica, via PNAES.</v>
      </c>
      <c r="D30" s="12"/>
      <c r="E30" s="12"/>
      <c r="F30" s="12"/>
      <c r="G30" s="12"/>
      <c r="H30" s="12"/>
      <c r="I30" s="12"/>
      <c r="J30" s="12"/>
      <c r="K30" s="12"/>
      <c r="L30" s="12"/>
      <c r="M30" s="12"/>
      <c r="N30" s="12"/>
      <c r="O30" s="12"/>
      <c r="P30" s="12"/>
      <c r="Q30" s="12"/>
      <c r="R30" s="12"/>
      <c r="S30" s="15" t="s">
        <v>246</v>
      </c>
      <c r="T30" s="12"/>
      <c r="U30" s="12"/>
      <c r="V30" s="12"/>
      <c r="W30" s="12"/>
      <c r="X30" s="12"/>
      <c r="Y30" s="12"/>
      <c r="Z30" s="12"/>
    </row>
    <row r="31" spans="1:26" ht="15.75" customHeight="1">
      <c r="A31" s="12" t="s">
        <v>222</v>
      </c>
      <c r="B31" s="12" t="s">
        <v>247</v>
      </c>
      <c r="C31" s="12" t="str">
        <f t="shared" si="0"/>
        <v>Elevar o número de Estudantes estrangeiros com beneficios diretos de moradia estudantil, em vulnerabilidade socioeconômica, via Programa Milton Santos.</v>
      </c>
      <c r="S31" s="15" t="s">
        <v>248</v>
      </c>
    </row>
    <row r="32" spans="1:26" ht="15.75" customHeight="1">
      <c r="A32" s="12" t="s">
        <v>224</v>
      </c>
      <c r="B32" s="12" t="s">
        <v>249</v>
      </c>
      <c r="C32" s="12" t="str">
        <f t="shared" si="0"/>
        <v>Manter o número de Estudantes estrangeiros com beneficios diretos de moradia estudantil em vulnerabilidade socioeconômica, via Programa Milton Santos.</v>
      </c>
      <c r="D32" s="12"/>
      <c r="E32" s="12"/>
      <c r="F32" s="12"/>
      <c r="G32" s="12"/>
      <c r="H32" s="12"/>
      <c r="I32" s="12"/>
      <c r="J32" s="12"/>
      <c r="K32" s="12"/>
      <c r="L32" s="12"/>
      <c r="M32" s="12"/>
      <c r="N32" s="12"/>
      <c r="O32" s="12"/>
      <c r="P32" s="12"/>
      <c r="Q32" s="12"/>
      <c r="R32" s="12"/>
      <c r="S32" s="15" t="s">
        <v>250</v>
      </c>
      <c r="T32" s="12"/>
      <c r="U32" s="12"/>
      <c r="V32" s="12"/>
      <c r="W32" s="12"/>
      <c r="X32" s="12"/>
      <c r="Y32" s="12"/>
      <c r="Z32" s="12"/>
    </row>
    <row r="33" spans="1:26" ht="15.75" customHeight="1">
      <c r="A33" s="12" t="s">
        <v>222</v>
      </c>
      <c r="B33" s="12" t="s">
        <v>251</v>
      </c>
      <c r="C33" s="12" t="str">
        <f t="shared" si="0"/>
        <v>Elevar o número de Estudantes  com beneficios diretos na modalidade de alimentação em vulnerabilidade socioeconômica, via PNAES.</v>
      </c>
    </row>
    <row r="34" spans="1:26" ht="15.75" customHeight="1">
      <c r="A34" s="12" t="s">
        <v>224</v>
      </c>
      <c r="B34" s="12" t="s">
        <v>251</v>
      </c>
      <c r="C34" s="12" t="str">
        <f t="shared" si="0"/>
        <v>Manter o número de Estudantes  com beneficios diretos na modalidade de alimentação em vulnerabilidade socioeconômica, via PNAES.</v>
      </c>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c r="A35" s="12" t="s">
        <v>222</v>
      </c>
      <c r="B35" s="12" t="s">
        <v>252</v>
      </c>
      <c r="C35" s="12" t="str">
        <f t="shared" si="0"/>
        <v>Elevar o número de Estudantes com beneficios diretos e indiretos para realização de viagens e deslocamentos para apoio e participação em eventos acadêmicos, científicos, esportivos e culturais</v>
      </c>
    </row>
    <row r="36" spans="1:26" ht="15.75" customHeight="1">
      <c r="A36" s="12" t="s">
        <v>224</v>
      </c>
      <c r="B36" s="12" t="s">
        <v>252</v>
      </c>
      <c r="C36" s="12" t="str">
        <f t="shared" si="0"/>
        <v>Manter o número de Estudantes com beneficios diretos e indiretos para realização de viagens e deslocamentos para apoio e participação em eventos acadêmicos, científicos, esportivos e culturais</v>
      </c>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c r="A37" s="12" t="s">
        <v>222</v>
      </c>
      <c r="B37" s="12" t="s">
        <v>253</v>
      </c>
      <c r="C37" s="12" t="str">
        <f t="shared" si="0"/>
        <v>Elevar o número de Estudantes  com beneficios diretos na categoria de transporte (municipal e/ou intermunicipal) em vulnerabilidade socioeconômica, via PNAES.</v>
      </c>
    </row>
    <row r="38" spans="1:26" ht="15.75" customHeight="1">
      <c r="A38" s="12" t="s">
        <v>224</v>
      </c>
      <c r="B38" s="12" t="s">
        <v>253</v>
      </c>
      <c r="C38" s="12" t="str">
        <f t="shared" si="0"/>
        <v>Manter o número de Estudantes  com beneficios diretos na categoria de transporte (municipal e/ou intermunicipal) em vulnerabilidade socioeconômica, via PNAES.</v>
      </c>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c r="A39" s="12" t="s">
        <v>222</v>
      </c>
      <c r="B39" s="12" t="s">
        <v>254</v>
      </c>
      <c r="C39" s="12" t="str">
        <f t="shared" si="0"/>
        <v>Elevar o número de Estudantes com atendimentos e acolhimentos em saúde, em grupo e/ou individuais.</v>
      </c>
    </row>
    <row r="40" spans="1:26" ht="15.75" customHeight="1">
      <c r="A40" s="12" t="s">
        <v>224</v>
      </c>
      <c r="B40" s="12" t="s">
        <v>254</v>
      </c>
      <c r="C40" s="12" t="str">
        <f t="shared" si="0"/>
        <v>Manter o número de Estudantes com atendimentos e acolhimentos em saúde, em grupo e/ou individuais.</v>
      </c>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c r="A41" s="12" t="s">
        <v>222</v>
      </c>
      <c r="B41" s="12" t="s">
        <v>255</v>
      </c>
      <c r="C41" s="12" t="str">
        <f t="shared" si="0"/>
        <v>Elevar o número de Estudantes  com beneficios diretos na modalidade de inclusão digital em vulnerabilidade socioeconômica, via PNAES.</v>
      </c>
    </row>
    <row r="42" spans="1:26" ht="15.75" customHeight="1">
      <c r="A42" s="12" t="s">
        <v>224</v>
      </c>
      <c r="B42" s="12" t="s">
        <v>255</v>
      </c>
      <c r="C42" s="12" t="str">
        <f t="shared" si="0"/>
        <v>Manter o número de Estudantes  com beneficios diretos na modalidade de inclusão digital em vulnerabilidade socioeconômica, via PNAES.</v>
      </c>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c r="A43" s="12" t="s">
        <v>222</v>
      </c>
      <c r="B43" s="12" t="s">
        <v>256</v>
      </c>
      <c r="C43" s="12" t="str">
        <f t="shared" si="0"/>
        <v>Elevar o número de Estudantes  com beneficios diretos e/ou indiretos na modalidade de cultura em vulnerabilidade socioeconômica, via PNAES.</v>
      </c>
    </row>
    <row r="44" spans="1:26" ht="15.75" customHeight="1">
      <c r="A44" s="12" t="s">
        <v>224</v>
      </c>
      <c r="B44" s="12" t="s">
        <v>256</v>
      </c>
      <c r="C44" s="12" t="str">
        <f t="shared" si="0"/>
        <v>Manter o número de Estudantes  com beneficios diretos e/ou indiretos na modalidade de cultura em vulnerabilidade socioeconômica, via PNAES.</v>
      </c>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c r="A45" s="12" t="s">
        <v>222</v>
      </c>
      <c r="B45" s="12" t="s">
        <v>257</v>
      </c>
      <c r="C45" s="12" t="str">
        <f t="shared" si="0"/>
        <v>Elevar o número de atendimentos aos estudantes nos Centros Esportivos</v>
      </c>
    </row>
    <row r="46" spans="1:26" ht="15.75" customHeight="1">
      <c r="A46" s="12" t="s">
        <v>224</v>
      </c>
      <c r="B46" s="12" t="s">
        <v>257</v>
      </c>
      <c r="C46" s="12" t="str">
        <f t="shared" si="0"/>
        <v>Manter o número de atendimentos aos estudantes nos Centros Esportivos</v>
      </c>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c r="A47" s="12" t="s">
        <v>222</v>
      </c>
      <c r="B47" s="12" t="s">
        <v>258</v>
      </c>
      <c r="C47" s="12" t="str">
        <f t="shared" si="0"/>
        <v>Elevar o número de Estudantes com beneficios diretos e/ou indiretos nos projetos esportivos/lazer (treinamentos, competições, lazer, academias e outros projetos), via PNAES.</v>
      </c>
    </row>
    <row r="48" spans="1:26" ht="15.75" customHeight="1">
      <c r="A48" s="12" t="s">
        <v>224</v>
      </c>
      <c r="B48" s="12" t="s">
        <v>258</v>
      </c>
      <c r="C48" s="12" t="str">
        <f t="shared" si="0"/>
        <v>Manter o número de Estudantes com beneficios diretos e/ou indiretos nos projetos esportivos/lazer (treinamentos, competições, lazer, academias e outros projetos), via PNAES.</v>
      </c>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2" t="s">
        <v>222</v>
      </c>
      <c r="B49" s="12" t="s">
        <v>259</v>
      </c>
      <c r="C49" s="12" t="str">
        <f t="shared" si="0"/>
        <v>Elevar o número de Estudantes  com beneficios diretos, na modalidade creche, em vulnerabilidade socioeconômica, via PNAES</v>
      </c>
    </row>
    <row r="50" spans="1:26" ht="15.75" customHeight="1">
      <c r="A50" s="12" t="s">
        <v>224</v>
      </c>
      <c r="B50" s="12" t="s">
        <v>259</v>
      </c>
      <c r="C50" s="12" t="str">
        <f t="shared" si="0"/>
        <v>Manter o número de Estudantes  com beneficios diretos, na modalidade creche, em vulnerabilidade socioeconômica, via PNAES</v>
      </c>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2" t="s">
        <v>222</v>
      </c>
      <c r="B51" s="15" t="s">
        <v>245</v>
      </c>
      <c r="C51" s="12" t="str">
        <f t="shared" si="0"/>
        <v>Elevar o número deEstudantes assistidos em acompanhamento pedagógico e multidisciplinar</v>
      </c>
    </row>
    <row r="52" spans="1:26" ht="15.75" customHeight="1">
      <c r="A52" s="12" t="s">
        <v>224</v>
      </c>
      <c r="B52" s="15" t="s">
        <v>245</v>
      </c>
      <c r="C52" s="12" t="str">
        <f t="shared" si="0"/>
        <v>Manter o número deEstudantes assistidos em acompanhamento pedagógico e multidisciplinar</v>
      </c>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c r="A53" s="12" t="s">
        <v>222</v>
      </c>
      <c r="B53" s="12" t="s">
        <v>260</v>
      </c>
      <c r="C53" s="12" t="str">
        <f t="shared" si="0"/>
        <v>Elevar o número de Estudantes com atendimento no apoio pedagógico em grupo e individuais, incluindo a psicologia escolar/educacional e neuropsicologia.</v>
      </c>
    </row>
    <row r="54" spans="1:26" ht="15.75" customHeight="1">
      <c r="A54" s="12" t="s">
        <v>224</v>
      </c>
      <c r="B54" s="12" t="s">
        <v>260</v>
      </c>
      <c r="C54" s="12" t="str">
        <f t="shared" si="0"/>
        <v>Manter o número de Estudantes com atendimento no apoio pedagógico em grupo e individuais, incluindo a psicologia escolar/educacional e neuropsicologia.</v>
      </c>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c r="A55" s="12" t="s">
        <v>222</v>
      </c>
      <c r="B55" s="12" t="s">
        <v>261</v>
      </c>
      <c r="C55" s="12" t="str">
        <f t="shared" si="0"/>
        <v>Elevar o número de Estudantes com empréstimo de kits de instrumental odontológico, em vulnerabilidade sócioeconomica.</v>
      </c>
    </row>
    <row r="56" spans="1:26" ht="15.75" customHeight="1">
      <c r="A56" s="12" t="s">
        <v>224</v>
      </c>
      <c r="B56" s="12" t="s">
        <v>261</v>
      </c>
      <c r="C56" s="12" t="str">
        <f t="shared" si="0"/>
        <v>Manter o número de Estudantes com empréstimo de kits de instrumental odontológico, em vulnerabilidade sócioeconomica.</v>
      </c>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c r="A57" s="12" t="s">
        <v>222</v>
      </c>
      <c r="B57" s="12" t="s">
        <v>262</v>
      </c>
      <c r="C57" s="12" t="str">
        <f t="shared" si="0"/>
        <v>Elevar o número de Estudantes com beneficios diretos na modalidade de acessibilidade, em vulnerabilidade socioeconômica, via Programa Incluir e PNAES.</v>
      </c>
    </row>
    <row r="58" spans="1:26" ht="15.75" customHeight="1">
      <c r="A58" s="12" t="s">
        <v>224</v>
      </c>
      <c r="B58" s="12" t="s">
        <v>262</v>
      </c>
      <c r="C58" s="12" t="str">
        <f t="shared" si="0"/>
        <v>Manter o número de Estudantes com beneficios diretos na modalidade de acessibilidade, em vulnerabilidade socioeconômica, via Programa Incluir e PNAES.</v>
      </c>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c r="A59" s="12" t="s">
        <v>62</v>
      </c>
      <c r="B59" s="12" t="s">
        <v>263</v>
      </c>
      <c r="C59" s="12" t="str">
        <f t="shared" si="0"/>
        <v>Elevar aEstudantes com beneficios diretos na modalidade de acessibilidade, em vulnerabilidade socioeconômica, via Programa Incluir e PNAES.</v>
      </c>
    </row>
    <row r="60" spans="1:26" ht="15.75" customHeight="1">
      <c r="A60" s="12" t="s">
        <v>224</v>
      </c>
      <c r="B60" s="12" t="s">
        <v>263</v>
      </c>
      <c r="C60" s="12" t="str">
        <f t="shared" si="0"/>
        <v>Manter o número deEstudantes com beneficios diretos na modalidade de acessibilidade, em vulnerabilidade socioeconômica, via Programa Incluir e PNAES.</v>
      </c>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c r="A61" s="12" t="s">
        <v>68</v>
      </c>
      <c r="B61" s="29" t="s">
        <v>264</v>
      </c>
      <c r="C61" s="12" t="str">
        <f t="shared" si="0"/>
        <v>Manter aTaxa de desempenho acadêmico de estudantes beneficiários da assistência estudantil</v>
      </c>
    </row>
    <row r="62" spans="1:26" ht="15.75" customHeight="1">
      <c r="A62" s="12" t="s">
        <v>62</v>
      </c>
      <c r="B62" s="29" t="s">
        <v>264</v>
      </c>
      <c r="C62" s="12" t="str">
        <f t="shared" si="0"/>
        <v>Elevar aTaxa de desempenho acadêmico de estudantes beneficiários da assistência estudantil</v>
      </c>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c r="A63" s="12" t="s">
        <v>222</v>
      </c>
      <c r="B63" s="15" t="s">
        <v>265</v>
      </c>
      <c r="C63" s="12" t="str">
        <f t="shared" si="0"/>
        <v>Elevar o número deRegulamentações por meio de resoluções da área acadêmica no âmbito da assistência estudantil</v>
      </c>
    </row>
    <row r="64" spans="1:26" ht="15.75" customHeight="1">
      <c r="A64" s="12" t="s">
        <v>224</v>
      </c>
      <c r="B64" s="15" t="s">
        <v>265</v>
      </c>
      <c r="C64" s="12" t="str">
        <f t="shared" si="0"/>
        <v>Manter o número deRegulamentações por meio de resoluções da área acadêmica no âmbito da assistência estudantil</v>
      </c>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c r="A65" s="12" t="s">
        <v>222</v>
      </c>
      <c r="B65" s="15" t="s">
        <v>266</v>
      </c>
      <c r="C65" s="12" t="str">
        <f t="shared" si="0"/>
        <v>Elevar o número deRegulamentações por meio de resoluções da área administrativa no âmbito da assistência estudantil</v>
      </c>
    </row>
    <row r="66" spans="1:26" ht="15.75" customHeight="1">
      <c r="A66" s="12" t="s">
        <v>224</v>
      </c>
      <c r="B66" s="15" t="s">
        <v>266</v>
      </c>
      <c r="C66" s="12" t="str">
        <f t="shared" si="0"/>
        <v>Manter o número deRegulamentações por meio de resoluções da área administrativa no âmbito da assistência estudantil</v>
      </c>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c r="A67" s="12" t="s">
        <v>222</v>
      </c>
      <c r="B67" s="15" t="s">
        <v>267</v>
      </c>
      <c r="C67" s="12" t="str">
        <f t="shared" si="0"/>
        <v>Elevar o número deRegulamentações por meio de portarias no âmbito da assistência estudantil</v>
      </c>
    </row>
    <row r="68" spans="1:26" ht="15.75" customHeight="1">
      <c r="A68" s="12" t="s">
        <v>224</v>
      </c>
      <c r="B68" s="15" t="s">
        <v>267</v>
      </c>
      <c r="C68" s="12" t="str">
        <f t="shared" si="0"/>
        <v>Manter o número deRegulamentações por meio de portarias no âmbito da assistência estudantil</v>
      </c>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c r="A69" s="12" t="s">
        <v>62</v>
      </c>
      <c r="B69" s="15" t="s">
        <v>268</v>
      </c>
      <c r="C69" s="12" t="str">
        <f t="shared" si="0"/>
        <v>Elevar aTaxa de atendimento de ingressantes com deficiência - Monitoria</v>
      </c>
    </row>
    <row r="70" spans="1:26" ht="15.75" customHeight="1">
      <c r="A70" s="12" t="s">
        <v>68</v>
      </c>
      <c r="B70" s="15" t="s">
        <v>268</v>
      </c>
      <c r="C70" s="12" t="str">
        <f t="shared" si="0"/>
        <v>Manter aTaxa de atendimento de ingressantes com deficiência - Monitoria</v>
      </c>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c r="A71" s="12" t="s">
        <v>62</v>
      </c>
      <c r="B71" s="15" t="s">
        <v>269</v>
      </c>
      <c r="C71" s="12" t="str">
        <f t="shared" si="0"/>
        <v>Elevar aTaxa de atendimento de ingressantes com deficiência - Intérpretes de Libras.</v>
      </c>
    </row>
    <row r="72" spans="1:26" ht="15.75" customHeight="1">
      <c r="A72" s="12" t="s">
        <v>68</v>
      </c>
      <c r="B72" s="15" t="s">
        <v>269</v>
      </c>
      <c r="C72" s="12" t="str">
        <f t="shared" si="0"/>
        <v>Manter aTaxa de atendimento de ingressantes com deficiência - Intérpretes de Libras.</v>
      </c>
    </row>
    <row r="73" spans="1:26" ht="15.75" customHeight="1">
      <c r="A73" s="12" t="s">
        <v>62</v>
      </c>
      <c r="B73" s="15" t="s">
        <v>270</v>
      </c>
      <c r="C73" s="12" t="str">
        <f t="shared" si="0"/>
        <v>Elevar aTaxa de atendimento de ingressantes com deficiência - Bolsa Acessibilidade.</v>
      </c>
    </row>
    <row r="74" spans="1:26" ht="15.75" customHeight="1">
      <c r="A74" s="12" t="s">
        <v>68</v>
      </c>
      <c r="B74" s="15" t="s">
        <v>270</v>
      </c>
      <c r="C74" s="12" t="str">
        <f t="shared" si="0"/>
        <v>Manter aTaxa de atendimento de ingressantes com deficiência - Bolsa Acessibilidade.</v>
      </c>
    </row>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Normal="100" workbookViewId="0"/>
  </sheetViews>
  <sheetFormatPr defaultColWidth="12.25" defaultRowHeight="15" customHeight="1"/>
  <cols>
    <col min="1" max="1" width="7.625" customWidth="1"/>
    <col min="2" max="2" width="8" customWidth="1"/>
    <col min="3" max="3" width="48" customWidth="1"/>
    <col min="4" max="5" width="7.625" customWidth="1"/>
    <col min="6" max="6" width="45.25" customWidth="1"/>
    <col min="7" max="8" width="7.625" customWidth="1"/>
    <col min="9" max="9" width="10.5" customWidth="1"/>
    <col min="10" max="11" width="7.625" customWidth="1"/>
    <col min="12" max="12" width="61.25" customWidth="1"/>
    <col min="13" max="13" width="7.625" customWidth="1"/>
    <col min="14" max="14" width="23.625" customWidth="1"/>
    <col min="15" max="26" width="7.625" customWidth="1"/>
  </cols>
  <sheetData>
    <row r="1" spans="1:26">
      <c r="B1" s="10"/>
      <c r="C1" s="11"/>
      <c r="F1" s="11"/>
    </row>
    <row r="2" spans="1:26">
      <c r="B2" s="10" t="s">
        <v>57</v>
      </c>
      <c r="C2" s="11"/>
      <c r="F2" s="11" t="s">
        <v>58</v>
      </c>
      <c r="I2" s="12" t="s">
        <v>59</v>
      </c>
      <c r="L2" s="13" t="s">
        <v>60</v>
      </c>
      <c r="N2" s="12" t="s">
        <v>61</v>
      </c>
    </row>
    <row r="3" spans="1:26" ht="45">
      <c r="A3" s="12" t="s">
        <v>62</v>
      </c>
      <c r="B3" s="14" t="s">
        <v>63</v>
      </c>
      <c r="C3" s="11" t="str">
        <f t="shared" ref="C3:C40" si="0">A3&amp;B3</f>
        <v>Elevar aTaxa de estudantes da graduação diplomados na duração padrão do curso</v>
      </c>
      <c r="F3" s="15" t="s">
        <v>64</v>
      </c>
      <c r="I3" s="12" t="s">
        <v>65</v>
      </c>
      <c r="L3" s="2" t="s">
        <v>66</v>
      </c>
      <c r="N3" s="12" t="s">
        <v>67</v>
      </c>
    </row>
    <row r="4" spans="1:26" ht="45">
      <c r="A4" s="12" t="s">
        <v>68</v>
      </c>
      <c r="B4" s="14" t="s">
        <v>63</v>
      </c>
      <c r="C4" s="11" t="str">
        <f t="shared" si="0"/>
        <v>Manter aTaxa de estudantes da graduação diplomados na duração padrão do curso</v>
      </c>
      <c r="D4" s="12"/>
      <c r="E4" s="12"/>
      <c r="F4" s="16" t="s">
        <v>69</v>
      </c>
      <c r="G4" s="12"/>
      <c r="H4" s="12"/>
      <c r="I4" s="12" t="s">
        <v>70</v>
      </c>
      <c r="J4" s="12"/>
      <c r="K4" s="12"/>
      <c r="L4" s="2" t="s">
        <v>71</v>
      </c>
      <c r="M4" s="12"/>
      <c r="N4" s="12" t="s">
        <v>72</v>
      </c>
      <c r="O4" s="12"/>
      <c r="P4" s="12"/>
      <c r="Q4" s="12"/>
      <c r="R4" s="12"/>
      <c r="S4" s="12"/>
      <c r="T4" s="12"/>
      <c r="U4" s="12"/>
      <c r="V4" s="12"/>
      <c r="W4" s="12"/>
      <c r="X4" s="12"/>
      <c r="Y4" s="12"/>
      <c r="Z4" s="12"/>
    </row>
    <row r="5" spans="1:26" ht="30">
      <c r="A5" s="12" t="s">
        <v>62</v>
      </c>
      <c r="B5" s="14" t="s">
        <v>73</v>
      </c>
      <c r="C5" s="11" t="str">
        <f t="shared" si="0"/>
        <v>Elevar aTaxa de sucesso na graduação</v>
      </c>
      <c r="F5" s="15" t="s">
        <v>74</v>
      </c>
      <c r="I5" s="12" t="s">
        <v>75</v>
      </c>
      <c r="L5" s="2" t="s">
        <v>76</v>
      </c>
      <c r="N5" s="12" t="s">
        <v>77</v>
      </c>
    </row>
    <row r="6" spans="1:26">
      <c r="A6" s="12" t="s">
        <v>68</v>
      </c>
      <c r="B6" s="14" t="s">
        <v>73</v>
      </c>
      <c r="C6" s="11" t="str">
        <f t="shared" si="0"/>
        <v>Manter aTaxa de sucesso na graduação</v>
      </c>
      <c r="D6" s="12"/>
      <c r="E6" s="12"/>
      <c r="F6" s="11"/>
      <c r="G6" s="12"/>
      <c r="H6" s="12"/>
      <c r="I6" s="12" t="s">
        <v>78</v>
      </c>
      <c r="J6" s="12"/>
      <c r="K6" s="12"/>
      <c r="L6" s="2" t="s">
        <v>79</v>
      </c>
      <c r="M6" s="12"/>
      <c r="N6" s="12"/>
      <c r="O6" s="12"/>
      <c r="P6" s="12"/>
      <c r="Q6" s="12"/>
      <c r="R6" s="12"/>
      <c r="S6" s="12"/>
      <c r="T6" s="12"/>
      <c r="U6" s="12"/>
      <c r="V6" s="12"/>
      <c r="W6" s="12"/>
      <c r="X6" s="12"/>
      <c r="Y6" s="12"/>
      <c r="Z6" s="12"/>
    </row>
    <row r="7" spans="1:26">
      <c r="A7" s="12" t="s">
        <v>80</v>
      </c>
      <c r="B7" s="14" t="s">
        <v>81</v>
      </c>
      <c r="C7" s="11" t="str">
        <f t="shared" si="0"/>
        <v>Diminuir oÍndice de evasão nos cursos de graduação</v>
      </c>
      <c r="F7" s="11"/>
      <c r="I7" s="12" t="s">
        <v>82</v>
      </c>
      <c r="L7" s="2" t="s">
        <v>83</v>
      </c>
    </row>
    <row r="8" spans="1:26">
      <c r="A8" s="12" t="s">
        <v>84</v>
      </c>
      <c r="B8" s="14" t="s">
        <v>81</v>
      </c>
      <c r="C8" s="11" t="str">
        <f t="shared" si="0"/>
        <v>Manter oÍndice de evasão nos cursos de graduação</v>
      </c>
      <c r="D8" s="12"/>
      <c r="E8" s="12"/>
      <c r="F8" s="11"/>
      <c r="G8" s="12"/>
      <c r="H8" s="12"/>
      <c r="I8" s="12" t="s">
        <v>85</v>
      </c>
      <c r="J8" s="12"/>
      <c r="K8" s="12"/>
      <c r="L8" s="12"/>
      <c r="M8" s="12"/>
      <c r="N8" s="12"/>
      <c r="O8" s="12"/>
      <c r="P8" s="12"/>
      <c r="Q8" s="12"/>
      <c r="R8" s="12"/>
      <c r="S8" s="12"/>
      <c r="T8" s="12"/>
      <c r="U8" s="12"/>
      <c r="V8" s="12"/>
      <c r="W8" s="12"/>
      <c r="X8" s="12"/>
      <c r="Y8" s="12"/>
      <c r="Z8" s="12"/>
    </row>
    <row r="9" spans="1:26">
      <c r="A9" s="12" t="s">
        <v>80</v>
      </c>
      <c r="B9" s="14" t="s">
        <v>86</v>
      </c>
      <c r="C9" s="11" t="str">
        <f t="shared" si="0"/>
        <v>Diminuir oÍndice de evasão de estudantes cotistas</v>
      </c>
      <c r="F9" s="11"/>
      <c r="I9" s="12" t="s">
        <v>87</v>
      </c>
    </row>
    <row r="10" spans="1:26">
      <c r="A10" s="12" t="s">
        <v>84</v>
      </c>
      <c r="B10" s="14" t="s">
        <v>86</v>
      </c>
      <c r="C10" s="11" t="str">
        <f t="shared" si="0"/>
        <v>Manter oÍndice de evasão de estudantes cotistas</v>
      </c>
      <c r="D10" s="12"/>
      <c r="E10" s="12"/>
      <c r="F10" s="11"/>
      <c r="G10" s="12"/>
      <c r="H10" s="12"/>
      <c r="I10" s="12" t="s">
        <v>88</v>
      </c>
      <c r="J10" s="12"/>
      <c r="K10" s="12"/>
      <c r="L10" s="12"/>
      <c r="M10" s="12"/>
      <c r="N10" s="12"/>
      <c r="O10" s="12"/>
      <c r="P10" s="12"/>
      <c r="Q10" s="12"/>
      <c r="R10" s="12"/>
      <c r="S10" s="12"/>
      <c r="T10" s="12"/>
      <c r="U10" s="12"/>
      <c r="V10" s="12"/>
      <c r="W10" s="12"/>
      <c r="X10" s="12"/>
      <c r="Y10" s="12"/>
      <c r="Z10" s="12"/>
    </row>
    <row r="11" spans="1:26">
      <c r="A11" s="12" t="s">
        <v>80</v>
      </c>
      <c r="B11" s="14" t="s">
        <v>89</v>
      </c>
      <c r="C11" s="11" t="str">
        <f t="shared" si="0"/>
        <v>Diminuir oÍndice de retenção na graduação</v>
      </c>
      <c r="F11" s="11"/>
      <c r="I11" s="12" t="s">
        <v>90</v>
      </c>
    </row>
    <row r="12" spans="1:26">
      <c r="A12" s="12" t="s">
        <v>84</v>
      </c>
      <c r="B12" s="14" t="s">
        <v>89</v>
      </c>
      <c r="C12" s="11" t="str">
        <f t="shared" si="0"/>
        <v>Manter oÍndice de retenção na graduação</v>
      </c>
      <c r="D12" s="12"/>
      <c r="E12" s="12"/>
      <c r="F12" s="11"/>
      <c r="G12" s="12"/>
      <c r="H12" s="12"/>
      <c r="I12" s="12" t="s">
        <v>91</v>
      </c>
      <c r="J12" s="12"/>
      <c r="K12" s="12"/>
      <c r="L12" s="12"/>
      <c r="M12" s="12"/>
      <c r="N12" s="12"/>
      <c r="O12" s="12"/>
      <c r="P12" s="12"/>
      <c r="Q12" s="12"/>
      <c r="R12" s="12"/>
      <c r="S12" s="12"/>
      <c r="T12" s="12"/>
      <c r="U12" s="12"/>
      <c r="V12" s="12"/>
      <c r="W12" s="12"/>
      <c r="X12" s="12"/>
      <c r="Y12" s="12"/>
      <c r="Z12" s="12"/>
    </row>
    <row r="13" spans="1:26">
      <c r="A13" s="12" t="s">
        <v>80</v>
      </c>
      <c r="B13" s="14" t="s">
        <v>92</v>
      </c>
      <c r="C13" s="11" t="str">
        <f t="shared" si="0"/>
        <v>Diminuir oÍndice de retenção de estudantes cotistas</v>
      </c>
      <c r="F13" s="11"/>
      <c r="I13" s="12" t="s">
        <v>93</v>
      </c>
    </row>
    <row r="14" spans="1:26">
      <c r="A14" s="12" t="s">
        <v>84</v>
      </c>
      <c r="B14" s="14" t="s">
        <v>92</v>
      </c>
      <c r="C14" s="11" t="str">
        <f t="shared" si="0"/>
        <v>Manter oÍndice de retenção de estudantes cotistas</v>
      </c>
      <c r="D14" s="12"/>
      <c r="E14" s="12"/>
      <c r="F14" s="11"/>
      <c r="G14" s="12"/>
      <c r="H14" s="12"/>
      <c r="I14" s="12" t="s">
        <v>94</v>
      </c>
      <c r="J14" s="12"/>
      <c r="K14" s="12"/>
      <c r="L14" s="12"/>
      <c r="M14" s="12"/>
      <c r="N14" s="12"/>
      <c r="O14" s="12"/>
      <c r="P14" s="12"/>
      <c r="Q14" s="12"/>
      <c r="R14" s="12"/>
      <c r="S14" s="12"/>
      <c r="T14" s="12"/>
      <c r="U14" s="12"/>
      <c r="V14" s="12"/>
      <c r="W14" s="12"/>
      <c r="X14" s="12"/>
      <c r="Y14" s="12"/>
      <c r="Z14" s="12"/>
    </row>
    <row r="15" spans="1:26" ht="30">
      <c r="A15" s="12" t="s">
        <v>62</v>
      </c>
      <c r="B15" s="14" t="s">
        <v>95</v>
      </c>
      <c r="C15" s="11" t="str">
        <f t="shared" si="0"/>
        <v>Elevar aTaxa de oferta de disciplinas na modalidade EaD na graduação presencial conforme previsto em legislação</v>
      </c>
      <c r="F15" s="11"/>
      <c r="I15" s="12" t="s">
        <v>96</v>
      </c>
    </row>
    <row r="16" spans="1:26" ht="30">
      <c r="A16" s="12" t="s">
        <v>68</v>
      </c>
      <c r="B16" s="14" t="s">
        <v>95</v>
      </c>
      <c r="C16" s="11" t="str">
        <f t="shared" si="0"/>
        <v>Manter aTaxa de oferta de disciplinas na modalidade EaD na graduação presencial conforme previsto em legislação</v>
      </c>
      <c r="D16" s="12"/>
      <c r="E16" s="12"/>
      <c r="F16" s="11"/>
      <c r="G16" s="12"/>
      <c r="H16" s="12"/>
      <c r="I16" s="12" t="s">
        <v>97</v>
      </c>
      <c r="J16" s="12"/>
      <c r="K16" s="12"/>
      <c r="L16" s="12"/>
      <c r="M16" s="12"/>
      <c r="N16" s="12"/>
      <c r="O16" s="12"/>
      <c r="P16" s="12"/>
      <c r="Q16" s="12"/>
      <c r="R16" s="12"/>
      <c r="S16" s="12"/>
      <c r="T16" s="12"/>
      <c r="U16" s="12"/>
      <c r="V16" s="12"/>
      <c r="W16" s="12"/>
      <c r="X16" s="12"/>
      <c r="Y16" s="12"/>
      <c r="Z16" s="12"/>
    </row>
    <row r="17" spans="1:26">
      <c r="A17" s="12" t="s">
        <v>62</v>
      </c>
      <c r="B17" s="14" t="s">
        <v>98</v>
      </c>
      <c r="C17" s="11" t="str">
        <f t="shared" si="0"/>
        <v>Elevar aTaxa de desempenho acadêmico</v>
      </c>
      <c r="F17" s="11"/>
      <c r="I17" s="12" t="s">
        <v>99</v>
      </c>
    </row>
    <row r="18" spans="1:26">
      <c r="A18" s="12" t="s">
        <v>68</v>
      </c>
      <c r="B18" s="14" t="s">
        <v>98</v>
      </c>
      <c r="C18" s="11" t="str">
        <f t="shared" si="0"/>
        <v>Manter aTaxa de desempenho acadêmico</v>
      </c>
      <c r="D18" s="12"/>
      <c r="E18" s="12"/>
      <c r="F18" s="11"/>
      <c r="G18" s="12"/>
      <c r="H18" s="12"/>
      <c r="I18" s="12" t="s">
        <v>100</v>
      </c>
      <c r="J18" s="12"/>
      <c r="K18" s="12"/>
      <c r="L18" s="12"/>
      <c r="M18" s="12"/>
      <c r="N18" s="12"/>
      <c r="O18" s="12"/>
      <c r="P18" s="12"/>
      <c r="Q18" s="12"/>
      <c r="R18" s="12"/>
      <c r="S18" s="12"/>
      <c r="T18" s="12"/>
      <c r="U18" s="12"/>
      <c r="V18" s="12"/>
      <c r="W18" s="12"/>
      <c r="X18" s="12"/>
      <c r="Y18" s="12"/>
      <c r="Z18" s="12"/>
    </row>
    <row r="19" spans="1:26">
      <c r="A19" s="12" t="s">
        <v>101</v>
      </c>
      <c r="B19" s="14" t="s">
        <v>102</v>
      </c>
      <c r="C19" s="11" t="str">
        <f t="shared" si="0"/>
        <v>Diminuir aTaxa de vagas ociosas na graduação</v>
      </c>
      <c r="F19" s="11"/>
      <c r="I19" s="12" t="s">
        <v>103</v>
      </c>
    </row>
    <row r="20" spans="1:26">
      <c r="A20" s="12" t="s">
        <v>68</v>
      </c>
      <c r="B20" s="14" t="s">
        <v>102</v>
      </c>
      <c r="C20" s="11" t="str">
        <f t="shared" si="0"/>
        <v>Manter aTaxa de vagas ociosas na graduação</v>
      </c>
      <c r="D20" s="12"/>
      <c r="E20" s="12"/>
      <c r="F20" s="11"/>
      <c r="G20" s="12"/>
      <c r="H20" s="12"/>
      <c r="I20" s="12"/>
      <c r="J20" s="12"/>
      <c r="K20" s="12"/>
      <c r="L20" s="12"/>
      <c r="M20" s="12"/>
      <c r="N20" s="12"/>
      <c r="O20" s="12"/>
      <c r="P20" s="12"/>
      <c r="Q20" s="12"/>
      <c r="R20" s="12"/>
      <c r="S20" s="12"/>
      <c r="T20" s="12"/>
      <c r="U20" s="12"/>
      <c r="V20" s="12"/>
      <c r="W20" s="12"/>
      <c r="X20" s="12"/>
      <c r="Y20" s="12"/>
      <c r="Z20" s="12"/>
    </row>
    <row r="21" spans="1:26" ht="15.75" customHeight="1">
      <c r="A21" s="12" t="s">
        <v>62</v>
      </c>
      <c r="B21" s="14" t="s">
        <v>104</v>
      </c>
      <c r="C21" s="11" t="str">
        <f t="shared" si="0"/>
        <v>Elevar aTaxa de projetos pedagógicos revisados</v>
      </c>
      <c r="F21" s="11"/>
    </row>
    <row r="22" spans="1:26" ht="15.75" customHeight="1">
      <c r="A22" s="12" t="s">
        <v>68</v>
      </c>
      <c r="B22" s="14" t="s">
        <v>104</v>
      </c>
      <c r="C22" s="11" t="str">
        <f t="shared" si="0"/>
        <v>Manter aTaxa de projetos pedagógicos revisados</v>
      </c>
      <c r="D22" s="12"/>
      <c r="E22" s="12"/>
      <c r="F22" s="11"/>
      <c r="G22" s="12"/>
      <c r="H22" s="12"/>
      <c r="I22" s="12"/>
      <c r="J22" s="12"/>
      <c r="K22" s="12"/>
      <c r="L22" s="12"/>
      <c r="M22" s="12"/>
      <c r="N22" s="12"/>
      <c r="O22" s="12"/>
      <c r="P22" s="12"/>
      <c r="Q22" s="12"/>
      <c r="R22" s="12"/>
      <c r="S22" s="12"/>
      <c r="T22" s="12"/>
      <c r="U22" s="12"/>
      <c r="V22" s="12"/>
      <c r="W22" s="12"/>
      <c r="X22" s="12"/>
      <c r="Y22" s="12"/>
      <c r="Z22" s="12"/>
    </row>
    <row r="23" spans="1:26" ht="15.75" customHeight="1">
      <c r="A23" s="12" t="s">
        <v>62</v>
      </c>
      <c r="B23" s="14" t="s">
        <v>105</v>
      </c>
      <c r="C23" s="11" t="str">
        <f t="shared" si="0"/>
        <v>Elevar aTaxa de mobilidade nacional nos cursos de graduação</v>
      </c>
      <c r="F23" s="11"/>
    </row>
    <row r="24" spans="1:26" ht="15.75" customHeight="1">
      <c r="A24" s="12" t="s">
        <v>68</v>
      </c>
      <c r="B24" s="14" t="s">
        <v>105</v>
      </c>
      <c r="C24" s="11" t="str">
        <f t="shared" si="0"/>
        <v>Manter aTaxa de mobilidade nacional nos cursos de graduação</v>
      </c>
      <c r="D24" s="12"/>
      <c r="E24" s="12"/>
      <c r="F24" s="11"/>
      <c r="G24" s="12"/>
      <c r="H24" s="12"/>
      <c r="I24" s="12"/>
      <c r="J24" s="12"/>
      <c r="K24" s="12"/>
      <c r="L24" s="12"/>
      <c r="M24" s="12"/>
      <c r="N24" s="12"/>
      <c r="O24" s="12"/>
      <c r="P24" s="12"/>
      <c r="Q24" s="12"/>
      <c r="R24" s="12"/>
      <c r="S24" s="12"/>
      <c r="T24" s="12"/>
      <c r="U24" s="12"/>
      <c r="V24" s="12"/>
      <c r="W24" s="12"/>
      <c r="X24" s="12"/>
      <c r="Y24" s="12"/>
      <c r="Z24" s="12"/>
    </row>
    <row r="25" spans="1:26" ht="15.75" customHeight="1">
      <c r="A25" s="12" t="s">
        <v>106</v>
      </c>
      <c r="B25" s="14" t="s">
        <v>107</v>
      </c>
      <c r="C25" s="11" t="str">
        <f t="shared" si="0"/>
        <v>Elevar oConceito ENADE médio</v>
      </c>
      <c r="F25" s="11"/>
    </row>
    <row r="26" spans="1:26" ht="15.75" customHeight="1">
      <c r="A26" s="12" t="s">
        <v>84</v>
      </c>
      <c r="B26" s="14" t="s">
        <v>107</v>
      </c>
      <c r="C26" s="11" t="str">
        <f t="shared" si="0"/>
        <v>Manter oConceito ENADE médio</v>
      </c>
      <c r="D26" s="12"/>
      <c r="E26" s="12"/>
      <c r="F26" s="11"/>
      <c r="G26" s="12"/>
      <c r="H26" s="12"/>
      <c r="I26" s="12"/>
      <c r="J26" s="12"/>
      <c r="K26" s="12"/>
      <c r="L26" s="12"/>
      <c r="M26" s="12"/>
      <c r="N26" s="12"/>
      <c r="O26" s="12"/>
      <c r="P26" s="12"/>
      <c r="Q26" s="12"/>
      <c r="R26" s="12"/>
      <c r="S26" s="12"/>
      <c r="T26" s="12"/>
      <c r="U26" s="12"/>
      <c r="V26" s="12"/>
      <c r="W26" s="12"/>
      <c r="X26" s="12"/>
      <c r="Y26" s="12"/>
      <c r="Z26" s="12"/>
    </row>
    <row r="27" spans="1:26" ht="15.75" customHeight="1">
      <c r="A27" s="12" t="s">
        <v>106</v>
      </c>
      <c r="B27" s="14" t="s">
        <v>108</v>
      </c>
      <c r="C27" s="11" t="str">
        <f t="shared" si="0"/>
        <v>Elevar oConceito CPC médio</v>
      </c>
      <c r="F27" s="11"/>
    </row>
    <row r="28" spans="1:26" ht="15.75" customHeight="1">
      <c r="A28" s="12" t="s">
        <v>84</v>
      </c>
      <c r="B28" s="14" t="s">
        <v>108</v>
      </c>
      <c r="C28" s="11" t="str">
        <f t="shared" si="0"/>
        <v>Manter oConceito CPC médio</v>
      </c>
      <c r="D28" s="12"/>
      <c r="E28" s="12"/>
      <c r="F28" s="11"/>
      <c r="G28" s="12"/>
      <c r="H28" s="12"/>
      <c r="I28" s="12"/>
      <c r="J28" s="12"/>
      <c r="K28" s="12"/>
      <c r="L28" s="12"/>
      <c r="M28" s="12"/>
      <c r="N28" s="12"/>
      <c r="O28" s="12"/>
      <c r="P28" s="12"/>
      <c r="Q28" s="12"/>
      <c r="R28" s="12"/>
      <c r="S28" s="12"/>
      <c r="T28" s="12"/>
      <c r="U28" s="12"/>
      <c r="V28" s="12"/>
      <c r="W28" s="12"/>
      <c r="X28" s="12"/>
      <c r="Y28" s="12"/>
      <c r="Z28" s="12"/>
    </row>
    <row r="29" spans="1:26" ht="15.75" customHeight="1">
      <c r="A29" s="12" t="s">
        <v>62</v>
      </c>
      <c r="B29" s="14" t="s">
        <v>109</v>
      </c>
      <c r="C29" s="11" t="str">
        <f t="shared" si="0"/>
        <v>Elevar aTaxa de estudantes de graduação participantes de programa de iniciação científica ou tecnológica</v>
      </c>
      <c r="F29" s="11"/>
    </row>
    <row r="30" spans="1:26" ht="15.75" customHeight="1">
      <c r="A30" s="12" t="s">
        <v>68</v>
      </c>
      <c r="B30" s="14" t="s">
        <v>109</v>
      </c>
      <c r="C30" s="11" t="str">
        <f t="shared" si="0"/>
        <v>Manter aTaxa de estudantes de graduação participantes de programa de iniciação científica ou tecnológica</v>
      </c>
      <c r="D30" s="12"/>
      <c r="E30" s="12"/>
      <c r="F30" s="11"/>
      <c r="G30" s="12"/>
      <c r="H30" s="12"/>
      <c r="I30" s="12"/>
      <c r="J30" s="12"/>
      <c r="K30" s="12"/>
      <c r="L30" s="12"/>
      <c r="M30" s="12"/>
      <c r="N30" s="12"/>
      <c r="O30" s="12"/>
      <c r="P30" s="12"/>
      <c r="Q30" s="12"/>
      <c r="R30" s="12"/>
      <c r="S30" s="12"/>
      <c r="T30" s="12"/>
      <c r="U30" s="12"/>
      <c r="V30" s="12"/>
      <c r="W30" s="12"/>
      <c r="X30" s="12"/>
      <c r="Y30" s="12"/>
      <c r="Z30" s="12"/>
    </row>
    <row r="31" spans="1:26" ht="15.75" customHeight="1">
      <c r="A31" s="12" t="s">
        <v>62</v>
      </c>
      <c r="B31" s="14" t="s">
        <v>110</v>
      </c>
      <c r="C31" s="11" t="str">
        <f t="shared" si="0"/>
        <v>Elevar aTaxa de estudantes de graduação em regime presencial envolvidos em Extensão</v>
      </c>
      <c r="F31" s="11"/>
    </row>
    <row r="32" spans="1:26" ht="15.75" customHeight="1">
      <c r="A32" s="12" t="s">
        <v>68</v>
      </c>
      <c r="B32" s="14" t="s">
        <v>110</v>
      </c>
      <c r="C32" s="11" t="str">
        <f t="shared" si="0"/>
        <v>Manter aTaxa de estudantes de graduação em regime presencial envolvidos em Extensão</v>
      </c>
      <c r="D32" s="12"/>
      <c r="E32" s="12"/>
      <c r="F32" s="11"/>
      <c r="G32" s="12"/>
      <c r="H32" s="12"/>
      <c r="I32" s="12"/>
      <c r="J32" s="12"/>
      <c r="K32" s="12"/>
      <c r="L32" s="12"/>
      <c r="M32" s="12"/>
      <c r="N32" s="12"/>
      <c r="O32" s="12"/>
      <c r="P32" s="12"/>
      <c r="Q32" s="12"/>
      <c r="R32" s="12"/>
      <c r="S32" s="12"/>
      <c r="T32" s="12"/>
      <c r="U32" s="12"/>
      <c r="V32" s="12"/>
      <c r="W32" s="12"/>
      <c r="X32" s="12"/>
      <c r="Y32" s="12"/>
      <c r="Z32" s="12"/>
    </row>
    <row r="33" spans="1:26" ht="15.75" customHeight="1">
      <c r="A33" s="12" t="s">
        <v>62</v>
      </c>
      <c r="B33" s="14" t="s">
        <v>111</v>
      </c>
      <c r="C33" s="11" t="str">
        <f t="shared" si="0"/>
        <v>Elevar aTaxa de egressos empregados em área de formação do curso de graduação</v>
      </c>
      <c r="F33" s="11"/>
    </row>
    <row r="34" spans="1:26" ht="15.75" customHeight="1">
      <c r="A34" s="12" t="s">
        <v>68</v>
      </c>
      <c r="B34" s="14" t="s">
        <v>111</v>
      </c>
      <c r="C34" s="11" t="str">
        <f t="shared" si="0"/>
        <v>Manter aTaxa de egressos empregados em área de formação do curso de graduação</v>
      </c>
      <c r="D34" s="12"/>
      <c r="E34" s="12"/>
      <c r="F34" s="11"/>
      <c r="G34" s="12"/>
      <c r="H34" s="12"/>
      <c r="I34" s="12"/>
      <c r="J34" s="12"/>
      <c r="K34" s="12"/>
      <c r="L34" s="12"/>
      <c r="M34" s="12"/>
      <c r="N34" s="12"/>
      <c r="O34" s="12"/>
      <c r="P34" s="12"/>
      <c r="Q34" s="12"/>
      <c r="R34" s="12"/>
      <c r="S34" s="12"/>
      <c r="T34" s="12"/>
      <c r="U34" s="12"/>
      <c r="V34" s="12"/>
      <c r="W34" s="12"/>
      <c r="X34" s="12"/>
      <c r="Y34" s="12"/>
      <c r="Z34" s="12"/>
    </row>
    <row r="35" spans="1:26" ht="15.75" customHeight="1">
      <c r="A35" s="12" t="s">
        <v>62</v>
      </c>
      <c r="B35" s="14" t="s">
        <v>112</v>
      </c>
      <c r="C35" s="11" t="str">
        <f t="shared" si="0"/>
        <v>Elevar aTaxa de cursos de graduação com uma disciplina ou conteúdo e atividade curricular concernentes à Educação das Relações Étnico-raciais e Histórias e Culturas Afro-Brasileira, Africana e Indígena</v>
      </c>
      <c r="F35" s="11"/>
    </row>
    <row r="36" spans="1:26" ht="15.75" customHeight="1">
      <c r="A36" s="12" t="s">
        <v>68</v>
      </c>
      <c r="B36" s="14" t="s">
        <v>112</v>
      </c>
      <c r="C36" s="11" t="str">
        <f t="shared" si="0"/>
        <v>Manter aTaxa de cursos de graduação com uma disciplina ou conteúdo e atividade curricular concernentes à Educação das Relações Étnico-raciais e Histórias e Culturas Afro-Brasileira, Africana e Indígena</v>
      </c>
      <c r="D36" s="12"/>
      <c r="E36" s="12"/>
      <c r="F36" s="11"/>
      <c r="G36" s="12"/>
      <c r="H36" s="12"/>
      <c r="I36" s="12"/>
      <c r="J36" s="12"/>
      <c r="K36" s="12"/>
      <c r="L36" s="12"/>
      <c r="M36" s="12"/>
      <c r="N36" s="12"/>
      <c r="O36" s="12"/>
      <c r="P36" s="12"/>
      <c r="Q36" s="12"/>
      <c r="R36" s="12"/>
      <c r="S36" s="12"/>
      <c r="T36" s="12"/>
      <c r="U36" s="12"/>
      <c r="V36" s="12"/>
      <c r="W36" s="12"/>
      <c r="X36" s="12"/>
      <c r="Y36" s="12"/>
      <c r="Z36" s="12"/>
    </row>
    <row r="37" spans="1:26" ht="15.75" customHeight="1">
      <c r="A37" s="12" t="s">
        <v>62</v>
      </c>
      <c r="B37" s="14" t="s">
        <v>113</v>
      </c>
      <c r="C37" s="11" t="str">
        <f t="shared" si="0"/>
        <v>Elevar aTaxa de cursos de graduação com disciplinas de empreendedorismo</v>
      </c>
      <c r="F37" s="11"/>
    </row>
    <row r="38" spans="1:26" ht="15.75" customHeight="1">
      <c r="A38" s="12" t="s">
        <v>68</v>
      </c>
      <c r="B38" s="14" t="s">
        <v>113</v>
      </c>
      <c r="C38" s="11" t="str">
        <f t="shared" si="0"/>
        <v>Manter aTaxa de cursos de graduação com disciplinas de empreendedorismo</v>
      </c>
      <c r="D38" s="12"/>
      <c r="E38" s="12"/>
      <c r="F38" s="11"/>
      <c r="G38" s="12"/>
      <c r="H38" s="12"/>
      <c r="I38" s="12"/>
      <c r="J38" s="12"/>
      <c r="K38" s="12"/>
      <c r="L38" s="12"/>
      <c r="M38" s="12"/>
      <c r="N38" s="12"/>
      <c r="O38" s="12"/>
      <c r="P38" s="12"/>
      <c r="Q38" s="12"/>
      <c r="R38" s="12"/>
      <c r="S38" s="12"/>
      <c r="T38" s="12"/>
      <c r="U38" s="12"/>
      <c r="V38" s="12"/>
      <c r="W38" s="12"/>
      <c r="X38" s="12"/>
      <c r="Y38" s="12"/>
      <c r="Z38" s="12"/>
    </row>
    <row r="39" spans="1:26" ht="15.75" customHeight="1">
      <c r="A39" s="12" t="s">
        <v>62</v>
      </c>
      <c r="B39" s="14" t="s">
        <v>114</v>
      </c>
      <c r="C39" s="11" t="str">
        <f t="shared" si="0"/>
        <v>Elevar aTaxa de cursos de graduação com disciplinas de sustentabilidade</v>
      </c>
      <c r="F39" s="11"/>
    </row>
    <row r="40" spans="1:26" ht="15.75" customHeight="1">
      <c r="A40" s="12" t="s">
        <v>68</v>
      </c>
      <c r="B40" s="14" t="s">
        <v>114</v>
      </c>
      <c r="C40" s="11" t="str">
        <f t="shared" si="0"/>
        <v>Manter aTaxa de cursos de graduação com disciplinas de sustentabilidade</v>
      </c>
      <c r="F40" s="11"/>
    </row>
    <row r="41" spans="1:26" ht="15.75" customHeight="1">
      <c r="B41" s="10"/>
      <c r="C41" s="17" t="s">
        <v>115</v>
      </c>
      <c r="F41" s="11"/>
    </row>
    <row r="42" spans="1:26" ht="15.75" customHeight="1">
      <c r="B42" s="10"/>
      <c r="C42" s="17" t="s">
        <v>116</v>
      </c>
      <c r="F42" s="11"/>
    </row>
    <row r="43" spans="1:26" ht="15.75" customHeight="1">
      <c r="B43" s="10"/>
      <c r="C43" s="17" t="s">
        <v>117</v>
      </c>
      <c r="F43" s="11"/>
    </row>
    <row r="44" spans="1:26" ht="15.75" customHeight="1">
      <c r="B44" s="10"/>
      <c r="C44" s="17" t="s">
        <v>118</v>
      </c>
      <c r="F44" s="11"/>
    </row>
    <row r="45" spans="1:26" ht="15.75" customHeight="1">
      <c r="B45" s="10"/>
      <c r="C45" s="17" t="s">
        <v>119</v>
      </c>
      <c r="F45" s="11"/>
    </row>
    <row r="46" spans="1:26" ht="15.75" customHeight="1">
      <c r="B46" s="10"/>
      <c r="C46" s="17" t="s">
        <v>120</v>
      </c>
      <c r="F46" s="11"/>
    </row>
    <row r="47" spans="1:26" ht="15.75" customHeight="1">
      <c r="B47" s="10"/>
      <c r="C47" s="17" t="s">
        <v>121</v>
      </c>
      <c r="F47" s="11"/>
    </row>
    <row r="48" spans="1:26" ht="15.75" customHeight="1">
      <c r="B48" s="10"/>
      <c r="C48" s="17" t="s">
        <v>122</v>
      </c>
      <c r="F48" s="11"/>
    </row>
    <row r="49" spans="2:6" ht="15.75" customHeight="1">
      <c r="B49" s="10"/>
      <c r="C49" s="17" t="s">
        <v>123</v>
      </c>
      <c r="F49" s="11"/>
    </row>
    <row r="50" spans="2:6" ht="15.75" customHeight="1">
      <c r="B50" s="10"/>
      <c r="C50" s="17" t="s">
        <v>124</v>
      </c>
      <c r="F50" s="11"/>
    </row>
    <row r="51" spans="2:6" ht="15.75" customHeight="1">
      <c r="B51" s="10"/>
      <c r="C51" s="17" t="s">
        <v>125</v>
      </c>
      <c r="F51" s="11"/>
    </row>
    <row r="52" spans="2:6" ht="15.75" customHeight="1">
      <c r="B52" s="10"/>
      <c r="C52" s="17" t="s">
        <v>126</v>
      </c>
      <c r="F52" s="11"/>
    </row>
    <row r="53" spans="2:6" ht="15.75" customHeight="1">
      <c r="B53" s="10"/>
      <c r="C53" s="17" t="s">
        <v>127</v>
      </c>
      <c r="F53" s="11"/>
    </row>
    <row r="54" spans="2:6" ht="15.75" customHeight="1">
      <c r="B54" s="10"/>
      <c r="C54" s="17" t="s">
        <v>128</v>
      </c>
      <c r="F54" s="11"/>
    </row>
    <row r="55" spans="2:6" ht="15.75" customHeight="1">
      <c r="B55" s="10"/>
      <c r="C55" s="17" t="s">
        <v>129</v>
      </c>
      <c r="F55" s="11"/>
    </row>
    <row r="56" spans="2:6" ht="15.75" customHeight="1">
      <c r="B56" s="10"/>
      <c r="C56" s="17" t="s">
        <v>130</v>
      </c>
      <c r="F56" s="11"/>
    </row>
    <row r="57" spans="2:6" ht="15.75" customHeight="1">
      <c r="B57" s="10"/>
      <c r="C57" s="11"/>
      <c r="F57" s="11"/>
    </row>
    <row r="58" spans="2:6" ht="15.75" customHeight="1">
      <c r="B58" s="10"/>
      <c r="C58" s="11"/>
      <c r="F58" s="11"/>
    </row>
    <row r="59" spans="2:6" ht="15.75" customHeight="1">
      <c r="B59" s="10"/>
      <c r="C59" s="11"/>
      <c r="F59" s="11"/>
    </row>
    <row r="60" spans="2:6" ht="15.75" customHeight="1">
      <c r="B60" s="10"/>
      <c r="C60" s="11"/>
      <c r="F60" s="11"/>
    </row>
    <row r="61" spans="2:6" ht="15.75" customHeight="1">
      <c r="B61" s="10"/>
      <c r="C61" s="11"/>
      <c r="F61" s="11"/>
    </row>
    <row r="62" spans="2:6" ht="15.75" customHeight="1">
      <c r="B62" s="10"/>
      <c r="C62" s="11"/>
      <c r="F62" s="11"/>
    </row>
    <row r="63" spans="2:6" ht="15.75" customHeight="1">
      <c r="B63" s="10"/>
      <c r="C63" s="11"/>
      <c r="F63" s="11"/>
    </row>
    <row r="64" spans="2:6" ht="15.75" customHeight="1">
      <c r="B64" s="10"/>
      <c r="C64" s="11"/>
      <c r="F64" s="11"/>
    </row>
    <row r="65" spans="2:6" ht="15.75" customHeight="1">
      <c r="B65" s="10"/>
      <c r="C65" s="11"/>
      <c r="F65" s="11"/>
    </row>
    <row r="66" spans="2:6" ht="15.75" customHeight="1">
      <c r="B66" s="10"/>
      <c r="C66" s="11"/>
      <c r="F66" s="11"/>
    </row>
    <row r="67" spans="2:6" ht="15.75" customHeight="1">
      <c r="B67" s="10"/>
      <c r="C67" s="11"/>
      <c r="F67" s="11"/>
    </row>
    <row r="68" spans="2:6" ht="15.75" customHeight="1">
      <c r="B68" s="10"/>
      <c r="C68" s="11"/>
      <c r="F68" s="11"/>
    </row>
    <row r="69" spans="2:6" ht="15.75" customHeight="1">
      <c r="B69" s="10"/>
      <c r="C69" s="11"/>
      <c r="F69" s="11"/>
    </row>
    <row r="70" spans="2:6" ht="15.75" customHeight="1">
      <c r="B70" s="10"/>
      <c r="C70" s="11"/>
      <c r="F70" s="11"/>
    </row>
    <row r="71" spans="2:6" ht="15.75" customHeight="1">
      <c r="B71" s="10"/>
      <c r="C71" s="11"/>
      <c r="F71" s="11"/>
    </row>
    <row r="72" spans="2:6" ht="15.75" customHeight="1">
      <c r="B72" s="10"/>
      <c r="C72" s="11"/>
      <c r="F72" s="11"/>
    </row>
    <row r="73" spans="2:6" ht="15.75" customHeight="1">
      <c r="B73" s="10"/>
      <c r="C73" s="11"/>
      <c r="F73" s="11"/>
    </row>
    <row r="74" spans="2:6" ht="15.75" customHeight="1">
      <c r="B74" s="10"/>
      <c r="C74" s="11"/>
      <c r="F74" s="11"/>
    </row>
    <row r="75" spans="2:6" ht="15.75" customHeight="1">
      <c r="B75" s="10"/>
      <c r="C75" s="11"/>
      <c r="F75" s="11"/>
    </row>
    <row r="76" spans="2:6" ht="15.75" customHeight="1">
      <c r="B76" s="10"/>
      <c r="C76" s="11"/>
      <c r="F76" s="11"/>
    </row>
    <row r="77" spans="2:6" ht="15.75" customHeight="1">
      <c r="B77" s="10"/>
      <c r="C77" s="11"/>
      <c r="F77" s="11"/>
    </row>
    <row r="78" spans="2:6" ht="15.75" customHeight="1">
      <c r="B78" s="10"/>
      <c r="C78" s="11"/>
      <c r="F78" s="11"/>
    </row>
    <row r="79" spans="2:6" ht="15.75" customHeight="1">
      <c r="B79" s="10"/>
      <c r="C79" s="11"/>
      <c r="F79" s="11"/>
    </row>
    <row r="80" spans="2:6" ht="15.75" customHeight="1">
      <c r="B80" s="10"/>
      <c r="C80" s="11"/>
      <c r="F80" s="11"/>
    </row>
    <row r="81" spans="2:6" ht="15.75" customHeight="1">
      <c r="B81" s="10"/>
      <c r="C81" s="11"/>
      <c r="F81" s="11"/>
    </row>
    <row r="82" spans="2:6" ht="15.75" customHeight="1">
      <c r="B82" s="10"/>
      <c r="C82" s="11"/>
      <c r="F82" s="11"/>
    </row>
    <row r="83" spans="2:6" ht="15.75" customHeight="1">
      <c r="B83" s="10"/>
      <c r="C83" s="11"/>
      <c r="F83" s="11"/>
    </row>
    <row r="84" spans="2:6" ht="15.75" customHeight="1">
      <c r="B84" s="10"/>
      <c r="C84" s="11"/>
      <c r="F84" s="11"/>
    </row>
    <row r="85" spans="2:6" ht="15.75" customHeight="1">
      <c r="B85" s="10"/>
      <c r="C85" s="11"/>
      <c r="F85" s="11"/>
    </row>
    <row r="86" spans="2:6" ht="15.75" customHeight="1">
      <c r="B86" s="10"/>
      <c r="C86" s="11"/>
      <c r="F86" s="11"/>
    </row>
    <row r="87" spans="2:6" ht="15.75" customHeight="1">
      <c r="B87" s="10"/>
      <c r="C87" s="11"/>
      <c r="F87" s="11"/>
    </row>
    <row r="88" spans="2:6" ht="15.75" customHeight="1">
      <c r="B88" s="10"/>
      <c r="C88" s="11"/>
      <c r="F88" s="11"/>
    </row>
    <row r="89" spans="2:6" ht="15.75" customHeight="1">
      <c r="B89" s="10"/>
      <c r="C89" s="11"/>
      <c r="F89" s="11"/>
    </row>
    <row r="90" spans="2:6" ht="15.75" customHeight="1">
      <c r="B90" s="10"/>
      <c r="C90" s="11"/>
      <c r="F90" s="11"/>
    </row>
    <row r="91" spans="2:6" ht="15.75" customHeight="1">
      <c r="B91" s="10"/>
      <c r="C91" s="11"/>
      <c r="F91" s="11"/>
    </row>
    <row r="92" spans="2:6" ht="15.75" customHeight="1">
      <c r="B92" s="10"/>
      <c r="C92" s="11"/>
      <c r="F92" s="11"/>
    </row>
    <row r="93" spans="2:6" ht="15.75" customHeight="1">
      <c r="B93" s="10"/>
      <c r="C93" s="11"/>
      <c r="F93" s="11"/>
    </row>
    <row r="94" spans="2:6" ht="15.75" customHeight="1">
      <c r="B94" s="10"/>
      <c r="C94" s="11"/>
      <c r="F94" s="11"/>
    </row>
    <row r="95" spans="2:6" ht="15.75" customHeight="1">
      <c r="B95" s="10"/>
      <c r="C95" s="11"/>
      <c r="F95" s="11"/>
    </row>
    <row r="96" spans="2:6" ht="15.75" customHeight="1">
      <c r="B96" s="10"/>
      <c r="C96" s="11"/>
      <c r="F96" s="11"/>
    </row>
    <row r="97" spans="2:6" ht="15.75" customHeight="1">
      <c r="B97" s="10"/>
      <c r="C97" s="11"/>
      <c r="F97" s="11"/>
    </row>
    <row r="98" spans="2:6" ht="15.75" customHeight="1">
      <c r="B98" s="10"/>
      <c r="C98" s="11"/>
      <c r="F98" s="11"/>
    </row>
    <row r="99" spans="2:6" ht="15.75" customHeight="1">
      <c r="B99" s="10"/>
      <c r="C99" s="11"/>
      <c r="F99" s="11"/>
    </row>
    <row r="100" spans="2:6" ht="15.75" customHeight="1">
      <c r="B100" s="10"/>
      <c r="C100" s="11"/>
      <c r="F100" s="11"/>
    </row>
    <row r="101" spans="2:6" ht="15.75" customHeight="1">
      <c r="B101" s="10"/>
      <c r="C101" s="11"/>
      <c r="F101" s="11"/>
    </row>
    <row r="102" spans="2:6" ht="15.75" customHeight="1">
      <c r="B102" s="10"/>
      <c r="C102" s="11"/>
      <c r="F102" s="11"/>
    </row>
    <row r="103" spans="2:6" ht="15.75" customHeight="1">
      <c r="B103" s="10"/>
      <c r="C103" s="11"/>
      <c r="F103" s="11"/>
    </row>
    <row r="104" spans="2:6" ht="15.75" customHeight="1">
      <c r="B104" s="10"/>
      <c r="C104" s="11"/>
      <c r="F104" s="11"/>
    </row>
    <row r="105" spans="2:6" ht="15.75" customHeight="1">
      <c r="B105" s="10"/>
      <c r="C105" s="11"/>
      <c r="F105" s="11"/>
    </row>
    <row r="106" spans="2:6" ht="15.75" customHeight="1">
      <c r="B106" s="10"/>
      <c r="C106" s="11"/>
      <c r="F106" s="11"/>
    </row>
    <row r="107" spans="2:6" ht="15.75" customHeight="1">
      <c r="B107" s="10"/>
      <c r="C107" s="11"/>
      <c r="F107" s="11"/>
    </row>
    <row r="108" spans="2:6" ht="15.75" customHeight="1">
      <c r="B108" s="10"/>
      <c r="C108" s="11"/>
      <c r="F108" s="11"/>
    </row>
    <row r="109" spans="2:6" ht="15.75" customHeight="1">
      <c r="B109" s="10"/>
      <c r="C109" s="11"/>
      <c r="F109" s="11"/>
    </row>
    <row r="110" spans="2:6" ht="15.75" customHeight="1">
      <c r="B110" s="10"/>
      <c r="C110" s="11"/>
      <c r="F110" s="11"/>
    </row>
    <row r="111" spans="2:6" ht="15.75" customHeight="1">
      <c r="B111" s="10"/>
      <c r="C111" s="11"/>
      <c r="F111" s="11"/>
    </row>
    <row r="112" spans="2:6" ht="15.75" customHeight="1">
      <c r="B112" s="10"/>
      <c r="C112" s="11"/>
      <c r="F112" s="11"/>
    </row>
    <row r="113" spans="2:6" ht="15.75" customHeight="1">
      <c r="B113" s="10"/>
      <c r="C113" s="11"/>
      <c r="F113" s="11"/>
    </row>
    <row r="114" spans="2:6" ht="15.75" customHeight="1">
      <c r="B114" s="10"/>
      <c r="C114" s="11"/>
      <c r="F114" s="11"/>
    </row>
    <row r="115" spans="2:6" ht="15.75" customHeight="1">
      <c r="B115" s="10"/>
      <c r="C115" s="11"/>
      <c r="F115" s="11"/>
    </row>
    <row r="116" spans="2:6" ht="15.75" customHeight="1">
      <c r="B116" s="10"/>
      <c r="C116" s="11"/>
      <c r="F116" s="11"/>
    </row>
    <row r="117" spans="2:6" ht="15.75" customHeight="1">
      <c r="B117" s="10"/>
      <c r="C117" s="11"/>
      <c r="F117" s="11"/>
    </row>
    <row r="118" spans="2:6" ht="15.75" customHeight="1">
      <c r="B118" s="10"/>
      <c r="C118" s="11"/>
      <c r="F118" s="11"/>
    </row>
    <row r="119" spans="2:6" ht="15.75" customHeight="1">
      <c r="B119" s="10"/>
      <c r="C119" s="11"/>
      <c r="F119" s="11"/>
    </row>
    <row r="120" spans="2:6" ht="15.75" customHeight="1">
      <c r="B120" s="10"/>
      <c r="C120" s="11"/>
      <c r="F120" s="11"/>
    </row>
    <row r="121" spans="2:6" ht="15.75" customHeight="1">
      <c r="B121" s="10"/>
      <c r="C121" s="11"/>
      <c r="F121" s="11"/>
    </row>
    <row r="122" spans="2:6" ht="15.75" customHeight="1">
      <c r="B122" s="10"/>
      <c r="C122" s="11"/>
      <c r="F122" s="11"/>
    </row>
    <row r="123" spans="2:6" ht="15.75" customHeight="1">
      <c r="B123" s="10"/>
      <c r="C123" s="11"/>
      <c r="F123" s="11"/>
    </row>
    <row r="124" spans="2:6" ht="15.75" customHeight="1">
      <c r="B124" s="10"/>
      <c r="C124" s="11"/>
      <c r="F124" s="11"/>
    </row>
    <row r="125" spans="2:6" ht="15.75" customHeight="1">
      <c r="B125" s="10"/>
      <c r="C125" s="11"/>
      <c r="F125" s="11"/>
    </row>
    <row r="126" spans="2:6" ht="15.75" customHeight="1">
      <c r="B126" s="10"/>
      <c r="C126" s="11"/>
      <c r="F126" s="11"/>
    </row>
    <row r="127" spans="2:6" ht="15.75" customHeight="1">
      <c r="B127" s="10"/>
      <c r="C127" s="11"/>
      <c r="F127" s="11"/>
    </row>
    <row r="128" spans="2:6" ht="15.75" customHeight="1">
      <c r="B128" s="10"/>
      <c r="C128" s="11"/>
      <c r="F128" s="11"/>
    </row>
    <row r="129" spans="2:6" ht="15.75" customHeight="1">
      <c r="B129" s="10"/>
      <c r="C129" s="11"/>
      <c r="F129" s="11"/>
    </row>
    <row r="130" spans="2:6" ht="15.75" customHeight="1">
      <c r="B130" s="10"/>
      <c r="C130" s="11"/>
      <c r="F130" s="11"/>
    </row>
    <row r="131" spans="2:6" ht="15.75" customHeight="1">
      <c r="B131" s="10"/>
      <c r="C131" s="11"/>
      <c r="F131" s="11"/>
    </row>
    <row r="132" spans="2:6" ht="15.75" customHeight="1">
      <c r="B132" s="10"/>
      <c r="C132" s="11"/>
      <c r="F132" s="11"/>
    </row>
    <row r="133" spans="2:6" ht="15.75" customHeight="1">
      <c r="B133" s="10"/>
      <c r="C133" s="11"/>
      <c r="F133" s="11"/>
    </row>
    <row r="134" spans="2:6" ht="15.75" customHeight="1">
      <c r="B134" s="10"/>
      <c r="C134" s="11"/>
      <c r="F134" s="11"/>
    </row>
    <row r="135" spans="2:6" ht="15.75" customHeight="1">
      <c r="B135" s="10"/>
      <c r="C135" s="11"/>
      <c r="F135" s="11"/>
    </row>
    <row r="136" spans="2:6" ht="15.75" customHeight="1">
      <c r="B136" s="10"/>
      <c r="C136" s="11"/>
      <c r="F136" s="11"/>
    </row>
    <row r="137" spans="2:6" ht="15.75" customHeight="1">
      <c r="B137" s="10"/>
      <c r="C137" s="11"/>
      <c r="F137" s="11"/>
    </row>
    <row r="138" spans="2:6" ht="15.75" customHeight="1">
      <c r="B138" s="10"/>
      <c r="C138" s="11"/>
      <c r="F138" s="11"/>
    </row>
    <row r="139" spans="2:6" ht="15.75" customHeight="1">
      <c r="B139" s="10"/>
      <c r="C139" s="11"/>
      <c r="F139" s="11"/>
    </row>
    <row r="140" spans="2:6" ht="15.75" customHeight="1">
      <c r="B140" s="10"/>
      <c r="C140" s="11"/>
      <c r="F140" s="11"/>
    </row>
    <row r="141" spans="2:6" ht="15.75" customHeight="1">
      <c r="B141" s="10"/>
      <c r="C141" s="11"/>
      <c r="F141" s="11"/>
    </row>
    <row r="142" spans="2:6" ht="15.75" customHeight="1">
      <c r="B142" s="10"/>
      <c r="C142" s="11"/>
      <c r="F142" s="11"/>
    </row>
    <row r="143" spans="2:6" ht="15.75" customHeight="1">
      <c r="B143" s="10"/>
      <c r="C143" s="11"/>
      <c r="F143" s="11"/>
    </row>
    <row r="144" spans="2:6" ht="15.75" customHeight="1">
      <c r="B144" s="10"/>
      <c r="C144" s="11"/>
      <c r="F144" s="11"/>
    </row>
    <row r="145" spans="2:6" ht="15.75" customHeight="1">
      <c r="B145" s="10"/>
      <c r="C145" s="11"/>
      <c r="F145" s="11"/>
    </row>
    <row r="146" spans="2:6" ht="15.75" customHeight="1">
      <c r="B146" s="10"/>
      <c r="C146" s="11"/>
      <c r="F146" s="11"/>
    </row>
    <row r="147" spans="2:6" ht="15.75" customHeight="1">
      <c r="B147" s="10"/>
      <c r="C147" s="11"/>
      <c r="F147" s="11"/>
    </row>
    <row r="148" spans="2:6" ht="15.75" customHeight="1">
      <c r="B148" s="10"/>
      <c r="C148" s="11"/>
      <c r="F148" s="11"/>
    </row>
    <row r="149" spans="2:6" ht="15.75" customHeight="1">
      <c r="B149" s="10"/>
      <c r="C149" s="11"/>
      <c r="F149" s="11"/>
    </row>
    <row r="150" spans="2:6" ht="15.75" customHeight="1">
      <c r="B150" s="10"/>
      <c r="C150" s="11"/>
      <c r="F150" s="11"/>
    </row>
    <row r="151" spans="2:6" ht="15.75" customHeight="1">
      <c r="B151" s="10"/>
      <c r="C151" s="11"/>
      <c r="F151" s="11"/>
    </row>
    <row r="152" spans="2:6" ht="15.75" customHeight="1">
      <c r="B152" s="10"/>
      <c r="C152" s="11"/>
      <c r="F152" s="11"/>
    </row>
    <row r="153" spans="2:6" ht="15.75" customHeight="1">
      <c r="B153" s="10"/>
      <c r="C153" s="11"/>
      <c r="F153" s="11"/>
    </row>
    <row r="154" spans="2:6" ht="15.75" customHeight="1">
      <c r="B154" s="10"/>
      <c r="C154" s="11"/>
      <c r="F154" s="11"/>
    </row>
    <row r="155" spans="2:6" ht="15.75" customHeight="1">
      <c r="B155" s="10"/>
      <c r="C155" s="11"/>
      <c r="F155" s="11"/>
    </row>
    <row r="156" spans="2:6" ht="15.75" customHeight="1">
      <c r="B156" s="10"/>
      <c r="C156" s="11"/>
      <c r="F156" s="11"/>
    </row>
    <row r="157" spans="2:6" ht="15.75" customHeight="1">
      <c r="B157" s="10"/>
      <c r="C157" s="11"/>
      <c r="F157" s="11"/>
    </row>
    <row r="158" spans="2:6" ht="15.75" customHeight="1">
      <c r="B158" s="10"/>
      <c r="C158" s="11"/>
      <c r="F158" s="11"/>
    </row>
    <row r="159" spans="2:6" ht="15.75" customHeight="1">
      <c r="B159" s="10"/>
      <c r="C159" s="11"/>
      <c r="F159" s="11"/>
    </row>
    <row r="160" spans="2:6" ht="15.75" customHeight="1">
      <c r="B160" s="10"/>
      <c r="C160" s="11"/>
      <c r="F160" s="11"/>
    </row>
    <row r="161" spans="2:6" ht="15.75" customHeight="1">
      <c r="B161" s="10"/>
      <c r="C161" s="11"/>
      <c r="F161" s="11"/>
    </row>
    <row r="162" spans="2:6" ht="15.75" customHeight="1">
      <c r="B162" s="10"/>
      <c r="C162" s="11"/>
      <c r="F162" s="11"/>
    </row>
    <row r="163" spans="2:6" ht="15.75" customHeight="1">
      <c r="B163" s="10"/>
      <c r="C163" s="11"/>
      <c r="F163" s="11"/>
    </row>
    <row r="164" spans="2:6" ht="15.75" customHeight="1">
      <c r="B164" s="10"/>
      <c r="C164" s="11"/>
      <c r="F164" s="11"/>
    </row>
    <row r="165" spans="2:6" ht="15.75" customHeight="1">
      <c r="B165" s="10"/>
      <c r="C165" s="11"/>
      <c r="F165" s="11"/>
    </row>
    <row r="166" spans="2:6" ht="15.75" customHeight="1">
      <c r="B166" s="10"/>
      <c r="C166" s="11"/>
      <c r="F166" s="11"/>
    </row>
    <row r="167" spans="2:6" ht="15.75" customHeight="1">
      <c r="B167" s="10"/>
      <c r="C167" s="11"/>
      <c r="F167" s="11"/>
    </row>
    <row r="168" spans="2:6" ht="15.75" customHeight="1">
      <c r="B168" s="10"/>
      <c r="C168" s="11"/>
      <c r="F168" s="11"/>
    </row>
    <row r="169" spans="2:6" ht="15.75" customHeight="1">
      <c r="B169" s="10"/>
      <c r="C169" s="11"/>
      <c r="F169" s="11"/>
    </row>
    <row r="170" spans="2:6" ht="15.75" customHeight="1">
      <c r="B170" s="10"/>
      <c r="C170" s="11"/>
      <c r="F170" s="11"/>
    </row>
    <row r="171" spans="2:6" ht="15.75" customHeight="1">
      <c r="B171" s="10"/>
      <c r="C171" s="11"/>
      <c r="F171" s="11"/>
    </row>
    <row r="172" spans="2:6" ht="15.75" customHeight="1">
      <c r="B172" s="10"/>
      <c r="C172" s="11"/>
      <c r="F172" s="11"/>
    </row>
    <row r="173" spans="2:6" ht="15.75" customHeight="1">
      <c r="B173" s="10"/>
      <c r="C173" s="11"/>
      <c r="F173" s="11"/>
    </row>
    <row r="174" spans="2:6" ht="15.75" customHeight="1">
      <c r="B174" s="10"/>
      <c r="C174" s="11"/>
      <c r="F174" s="11"/>
    </row>
    <row r="175" spans="2:6" ht="15.75" customHeight="1">
      <c r="B175" s="10"/>
      <c r="C175" s="11"/>
      <c r="F175" s="11"/>
    </row>
    <row r="176" spans="2:6" ht="15.75" customHeight="1">
      <c r="B176" s="10"/>
      <c r="C176" s="11"/>
      <c r="F176" s="11"/>
    </row>
    <row r="177" spans="2:6" ht="15.75" customHeight="1">
      <c r="B177" s="10"/>
      <c r="C177" s="11"/>
      <c r="F177" s="11"/>
    </row>
    <row r="178" spans="2:6" ht="15.75" customHeight="1">
      <c r="B178" s="10"/>
      <c r="C178" s="11"/>
      <c r="F178" s="11"/>
    </row>
    <row r="179" spans="2:6" ht="15.75" customHeight="1">
      <c r="B179" s="10"/>
      <c r="C179" s="11"/>
      <c r="F179" s="11"/>
    </row>
    <row r="180" spans="2:6" ht="15.75" customHeight="1">
      <c r="B180" s="10"/>
      <c r="C180" s="11"/>
      <c r="F180" s="11"/>
    </row>
    <row r="181" spans="2:6" ht="15.75" customHeight="1">
      <c r="B181" s="10"/>
      <c r="C181" s="11"/>
      <c r="F181" s="11"/>
    </row>
    <row r="182" spans="2:6" ht="15.75" customHeight="1">
      <c r="B182" s="10"/>
      <c r="C182" s="11"/>
      <c r="F182" s="11"/>
    </row>
    <row r="183" spans="2:6" ht="15.75" customHeight="1">
      <c r="B183" s="10"/>
      <c r="C183" s="11"/>
      <c r="F183" s="11"/>
    </row>
    <row r="184" spans="2:6" ht="15.75" customHeight="1">
      <c r="B184" s="10"/>
      <c r="C184" s="11"/>
      <c r="F184" s="11"/>
    </row>
    <row r="185" spans="2:6" ht="15.75" customHeight="1">
      <c r="B185" s="10"/>
      <c r="C185" s="11"/>
      <c r="F185" s="11"/>
    </row>
    <row r="186" spans="2:6" ht="15.75" customHeight="1">
      <c r="B186" s="10"/>
      <c r="C186" s="11"/>
      <c r="F186" s="11"/>
    </row>
    <row r="187" spans="2:6" ht="15.75" customHeight="1">
      <c r="B187" s="10"/>
      <c r="C187" s="11"/>
      <c r="F187" s="11"/>
    </row>
    <row r="188" spans="2:6" ht="15.75" customHeight="1">
      <c r="B188" s="10"/>
      <c r="C188" s="11"/>
      <c r="F188" s="11"/>
    </row>
    <row r="189" spans="2:6" ht="15.75" customHeight="1">
      <c r="B189" s="10"/>
      <c r="C189" s="11"/>
      <c r="F189" s="11"/>
    </row>
    <row r="190" spans="2:6" ht="15.75" customHeight="1">
      <c r="B190" s="10"/>
      <c r="C190" s="11"/>
      <c r="F190" s="11"/>
    </row>
    <row r="191" spans="2:6" ht="15.75" customHeight="1">
      <c r="B191" s="10"/>
      <c r="C191" s="11"/>
      <c r="F191" s="11"/>
    </row>
    <row r="192" spans="2:6" ht="15.75" customHeight="1">
      <c r="B192" s="10"/>
      <c r="C192" s="11"/>
      <c r="F192" s="11"/>
    </row>
    <row r="193" spans="2:6" ht="15.75" customHeight="1">
      <c r="B193" s="10"/>
      <c r="C193" s="11"/>
      <c r="F193" s="11"/>
    </row>
    <row r="194" spans="2:6" ht="15.75" customHeight="1">
      <c r="B194" s="10"/>
      <c r="C194" s="11"/>
      <c r="F194" s="11"/>
    </row>
    <row r="195" spans="2:6" ht="15.75" customHeight="1">
      <c r="B195" s="10"/>
      <c r="C195" s="11"/>
      <c r="F195" s="11"/>
    </row>
    <row r="196" spans="2:6" ht="15.75" customHeight="1">
      <c r="B196" s="10"/>
      <c r="C196" s="11"/>
      <c r="F196" s="11"/>
    </row>
    <row r="197" spans="2:6" ht="15.75" customHeight="1">
      <c r="B197" s="10"/>
      <c r="C197" s="11"/>
      <c r="F197" s="11"/>
    </row>
    <row r="198" spans="2:6" ht="15.75" customHeight="1">
      <c r="B198" s="10"/>
      <c r="C198" s="11"/>
      <c r="F198" s="11"/>
    </row>
    <row r="199" spans="2:6" ht="15.75" customHeight="1">
      <c r="B199" s="10"/>
      <c r="C199" s="11"/>
      <c r="F199" s="11"/>
    </row>
    <row r="200" spans="2:6" ht="15.75" customHeight="1">
      <c r="B200" s="10"/>
      <c r="C200" s="11"/>
      <c r="F200" s="11"/>
    </row>
    <row r="201" spans="2:6" ht="15.75" customHeight="1">
      <c r="B201" s="10"/>
      <c r="C201" s="11"/>
      <c r="F201" s="11"/>
    </row>
    <row r="202" spans="2:6" ht="15.75" customHeight="1">
      <c r="B202" s="10"/>
      <c r="C202" s="11"/>
      <c r="F202" s="11"/>
    </row>
    <row r="203" spans="2:6" ht="15.75" customHeight="1">
      <c r="B203" s="10"/>
      <c r="C203" s="11"/>
      <c r="F203" s="11"/>
    </row>
    <row r="204" spans="2:6" ht="15.75" customHeight="1">
      <c r="B204" s="10"/>
      <c r="C204" s="11"/>
      <c r="F204" s="11"/>
    </row>
    <row r="205" spans="2:6" ht="15.75" customHeight="1">
      <c r="B205" s="10"/>
      <c r="C205" s="11"/>
      <c r="F205" s="11"/>
    </row>
    <row r="206" spans="2:6" ht="15.75" customHeight="1">
      <c r="B206" s="10"/>
      <c r="C206" s="11"/>
      <c r="F206" s="11"/>
    </row>
    <row r="207" spans="2:6" ht="15.75" customHeight="1">
      <c r="B207" s="10"/>
      <c r="C207" s="11"/>
      <c r="F207" s="11"/>
    </row>
    <row r="208" spans="2:6" ht="15.75" customHeight="1">
      <c r="B208" s="10"/>
      <c r="C208" s="11"/>
      <c r="F208" s="11"/>
    </row>
    <row r="209" spans="2:6" ht="15.75" customHeight="1">
      <c r="B209" s="10"/>
      <c r="C209" s="11"/>
      <c r="F209" s="11"/>
    </row>
    <row r="210" spans="2:6" ht="15.75" customHeight="1">
      <c r="B210" s="10"/>
      <c r="C210" s="11"/>
      <c r="F210" s="11"/>
    </row>
    <row r="211" spans="2:6" ht="15.75" customHeight="1">
      <c r="B211" s="10"/>
      <c r="C211" s="11"/>
      <c r="F211" s="11"/>
    </row>
    <row r="212" spans="2:6" ht="15.75" customHeight="1">
      <c r="B212" s="10"/>
      <c r="C212" s="11"/>
      <c r="F212" s="11"/>
    </row>
    <row r="213" spans="2:6" ht="15.75" customHeight="1">
      <c r="B213" s="10"/>
      <c r="C213" s="11"/>
      <c r="F213" s="11"/>
    </row>
    <row r="214" spans="2:6" ht="15.75" customHeight="1">
      <c r="B214" s="10"/>
      <c r="C214" s="11"/>
      <c r="F214" s="11"/>
    </row>
    <row r="215" spans="2:6" ht="15.75" customHeight="1">
      <c r="B215" s="10"/>
      <c r="C215" s="11"/>
      <c r="F215" s="11"/>
    </row>
    <row r="216" spans="2:6" ht="15.75" customHeight="1">
      <c r="B216" s="10"/>
      <c r="C216" s="11"/>
      <c r="F216" s="11"/>
    </row>
    <row r="217" spans="2:6" ht="15.75" customHeight="1">
      <c r="B217" s="10"/>
      <c r="C217" s="11"/>
      <c r="F217" s="11"/>
    </row>
    <row r="218" spans="2:6" ht="15.75" customHeight="1">
      <c r="B218" s="10"/>
      <c r="C218" s="11"/>
      <c r="F218" s="11"/>
    </row>
    <row r="219" spans="2:6" ht="15.75" customHeight="1">
      <c r="B219" s="10"/>
      <c r="C219" s="11"/>
      <c r="F219" s="11"/>
    </row>
    <row r="220" spans="2:6" ht="15.75" customHeight="1">
      <c r="B220" s="10"/>
      <c r="C220" s="11"/>
      <c r="F220" s="11"/>
    </row>
    <row r="221" spans="2:6" ht="15.75" customHeight="1">
      <c r="B221" s="10"/>
      <c r="C221" s="11"/>
      <c r="F221" s="11"/>
    </row>
    <row r="222" spans="2:6" ht="15.75" customHeight="1">
      <c r="B222" s="10"/>
      <c r="C222" s="11"/>
      <c r="F222" s="11"/>
    </row>
    <row r="223" spans="2:6" ht="15.75" customHeight="1">
      <c r="B223" s="10"/>
      <c r="C223" s="11"/>
      <c r="F223" s="11"/>
    </row>
    <row r="224" spans="2:6" ht="15.75" customHeight="1">
      <c r="B224" s="10"/>
      <c r="C224" s="11"/>
      <c r="F224" s="11"/>
    </row>
    <row r="225" spans="2:6" ht="15.75" customHeight="1">
      <c r="B225" s="10"/>
      <c r="C225" s="11"/>
      <c r="F225" s="11"/>
    </row>
    <row r="226" spans="2:6" ht="15.75" customHeight="1">
      <c r="B226" s="10"/>
      <c r="C226" s="11"/>
      <c r="F226" s="11"/>
    </row>
    <row r="227" spans="2:6" ht="15.75" customHeight="1">
      <c r="B227" s="10"/>
      <c r="C227" s="11"/>
      <c r="F227" s="11"/>
    </row>
    <row r="228" spans="2:6" ht="15.75" customHeight="1">
      <c r="B228" s="10"/>
      <c r="C228" s="11"/>
      <c r="F228" s="11"/>
    </row>
    <row r="229" spans="2:6" ht="15.75" customHeight="1">
      <c r="B229" s="10"/>
      <c r="C229" s="11"/>
      <c r="F229" s="11"/>
    </row>
    <row r="230" spans="2:6" ht="15.75" customHeight="1">
      <c r="B230" s="10"/>
      <c r="C230" s="11"/>
      <c r="F230" s="11"/>
    </row>
    <row r="231" spans="2:6" ht="15.75" customHeight="1">
      <c r="B231" s="10"/>
      <c r="C231" s="11"/>
      <c r="F231" s="11"/>
    </row>
    <row r="232" spans="2:6" ht="15.75" customHeight="1">
      <c r="B232" s="10"/>
      <c r="C232" s="11"/>
      <c r="F232" s="11"/>
    </row>
    <row r="233" spans="2:6" ht="15.75" customHeight="1">
      <c r="B233" s="10"/>
      <c r="C233" s="11"/>
      <c r="F233" s="11"/>
    </row>
    <row r="234" spans="2:6" ht="15.75" customHeight="1">
      <c r="B234" s="10"/>
      <c r="C234" s="11"/>
      <c r="F234" s="11"/>
    </row>
    <row r="235" spans="2:6" ht="15.75" customHeight="1">
      <c r="B235" s="10"/>
      <c r="C235" s="11"/>
      <c r="F235" s="11"/>
    </row>
    <row r="236" spans="2:6" ht="15.75" customHeight="1">
      <c r="B236" s="10"/>
      <c r="C236" s="11"/>
      <c r="F236" s="11"/>
    </row>
    <row r="237" spans="2:6" ht="15.75" customHeight="1">
      <c r="B237" s="10"/>
      <c r="C237" s="11"/>
      <c r="F237" s="11"/>
    </row>
    <row r="238" spans="2:6" ht="15.75" customHeight="1">
      <c r="B238" s="10"/>
      <c r="C238" s="11"/>
      <c r="F238" s="11"/>
    </row>
    <row r="239" spans="2:6" ht="15.75" customHeight="1">
      <c r="B239" s="10"/>
      <c r="C239" s="11"/>
      <c r="F239" s="11"/>
    </row>
    <row r="240" spans="2:6" ht="15.75" customHeight="1">
      <c r="B240" s="10"/>
      <c r="C240" s="11"/>
      <c r="F240" s="11"/>
    </row>
    <row r="241" spans="2:6" ht="15.75" customHeight="1">
      <c r="B241" s="10"/>
      <c r="C241" s="11"/>
      <c r="F241" s="11"/>
    </row>
    <row r="242" spans="2:6" ht="15.75" customHeight="1">
      <c r="B242" s="10"/>
      <c r="C242" s="11"/>
      <c r="F242" s="11"/>
    </row>
    <row r="243" spans="2:6" ht="15.75" customHeight="1">
      <c r="B243" s="10"/>
      <c r="C243" s="11"/>
      <c r="F243" s="11"/>
    </row>
    <row r="244" spans="2:6" ht="15.75" customHeight="1">
      <c r="B244" s="10"/>
      <c r="C244" s="11"/>
      <c r="F244" s="11"/>
    </row>
    <row r="245" spans="2:6" ht="15.75" customHeight="1">
      <c r="B245" s="10"/>
      <c r="C245" s="11"/>
      <c r="F245" s="11"/>
    </row>
    <row r="246" spans="2:6" ht="15.75" customHeight="1">
      <c r="B246" s="10"/>
      <c r="C246" s="11"/>
      <c r="F246" s="11"/>
    </row>
    <row r="247" spans="2:6" ht="15.75" customHeight="1">
      <c r="B247" s="10"/>
      <c r="C247" s="11"/>
      <c r="F247" s="11"/>
    </row>
    <row r="248" spans="2:6" ht="15.75" customHeight="1">
      <c r="B248" s="10"/>
      <c r="C248" s="11"/>
      <c r="F248" s="11"/>
    </row>
    <row r="249" spans="2:6" ht="15.75" customHeight="1">
      <c r="B249" s="10"/>
      <c r="C249" s="11"/>
      <c r="F249" s="11"/>
    </row>
    <row r="250" spans="2:6" ht="15.75" customHeight="1">
      <c r="B250" s="10"/>
      <c r="C250" s="11"/>
      <c r="F250" s="11"/>
    </row>
    <row r="251" spans="2:6" ht="15.75" customHeight="1">
      <c r="B251" s="10"/>
      <c r="C251" s="11"/>
      <c r="F251" s="11"/>
    </row>
    <row r="252" spans="2:6" ht="15.75" customHeight="1">
      <c r="B252" s="10"/>
      <c r="C252" s="11"/>
      <c r="F252" s="11"/>
    </row>
    <row r="253" spans="2:6" ht="15.75" customHeight="1">
      <c r="B253" s="10"/>
      <c r="C253" s="11"/>
      <c r="F253" s="11"/>
    </row>
    <row r="254" spans="2:6" ht="15.75" customHeight="1">
      <c r="B254" s="10"/>
      <c r="C254" s="11"/>
      <c r="F254" s="11"/>
    </row>
    <row r="255" spans="2:6" ht="15.75" customHeight="1">
      <c r="B255" s="10"/>
      <c r="C255" s="11"/>
      <c r="F255" s="11"/>
    </row>
    <row r="256" spans="2:6" ht="15.75" customHeight="1">
      <c r="B256" s="10"/>
      <c r="C256" s="11"/>
      <c r="F256" s="11"/>
    </row>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9" firstPageNumber="0" orientation="portrait" horizontalDpi="300" verticalDpi="30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90A08-7C72-4AE9-A0CD-CF28628F6777}">
  <sheetPr>
    <tabColor theme="5" tint="0.39997558519241921"/>
  </sheetPr>
  <dimension ref="A1:G19"/>
  <sheetViews>
    <sheetView showGridLines="0" workbookViewId="0">
      <selection activeCell="B10" sqref="B10:F18"/>
    </sheetView>
  </sheetViews>
  <sheetFormatPr defaultColWidth="0" defaultRowHeight="15" customHeight="1" zeroHeight="1"/>
  <cols>
    <col min="1" max="1" width="8" style="41" customWidth="1"/>
    <col min="2" max="2" width="20" style="41" customWidth="1"/>
    <col min="3" max="3" width="11.25" style="41" customWidth="1"/>
    <col min="4" max="4" width="34.625" style="41" customWidth="1"/>
    <col min="5" max="5" width="25.125" style="41" customWidth="1"/>
    <col min="6" max="6" width="19.5" style="41" customWidth="1"/>
    <col min="7" max="7" width="8" style="41" customWidth="1"/>
    <col min="8" max="16384" width="8" style="41" hidden="1"/>
  </cols>
  <sheetData>
    <row r="1" spans="2:6"/>
    <row r="2" spans="2:6"/>
    <row r="3" spans="2:6"/>
    <row r="4" spans="2:6"/>
    <row r="5" spans="2:6"/>
    <row r="6" spans="2:6"/>
    <row r="7" spans="2:6"/>
    <row r="8" spans="2:6"/>
    <row r="9" spans="2:6"/>
    <row r="10" spans="2:6">
      <c r="B10" s="76" t="s">
        <v>271</v>
      </c>
      <c r="C10" s="77"/>
      <c r="D10" s="77"/>
      <c r="E10" s="77"/>
      <c r="F10" s="78"/>
    </row>
    <row r="11" spans="2:6">
      <c r="B11" s="79"/>
      <c r="C11" s="80"/>
      <c r="D11" s="80"/>
      <c r="E11" s="80"/>
      <c r="F11" s="81"/>
    </row>
    <row r="12" spans="2:6">
      <c r="B12" s="79"/>
      <c r="C12" s="80"/>
      <c r="D12" s="80"/>
      <c r="E12" s="80"/>
      <c r="F12" s="81"/>
    </row>
    <row r="13" spans="2:6">
      <c r="B13" s="79"/>
      <c r="C13" s="80"/>
      <c r="D13" s="80"/>
      <c r="E13" s="80"/>
      <c r="F13" s="81"/>
    </row>
    <row r="14" spans="2:6">
      <c r="B14" s="79"/>
      <c r="C14" s="80"/>
      <c r="D14" s="80"/>
      <c r="E14" s="80"/>
      <c r="F14" s="81"/>
    </row>
    <row r="15" spans="2:6">
      <c r="B15" s="79"/>
      <c r="C15" s="80"/>
      <c r="D15" s="80"/>
      <c r="E15" s="80"/>
      <c r="F15" s="81"/>
    </row>
    <row r="16" spans="2:6">
      <c r="B16" s="79"/>
      <c r="C16" s="80"/>
      <c r="D16" s="80"/>
      <c r="E16" s="80"/>
      <c r="F16" s="81"/>
    </row>
    <row r="17" spans="2:6">
      <c r="B17" s="79"/>
      <c r="C17" s="80"/>
      <c r="D17" s="80"/>
      <c r="E17" s="80"/>
      <c r="F17" s="81"/>
    </row>
    <row r="18" spans="2:6">
      <c r="B18" s="82"/>
      <c r="C18" s="83"/>
      <c r="D18" s="83"/>
      <c r="E18" s="83"/>
      <c r="F18" s="84"/>
    </row>
    <row r="19" spans="2:6"/>
  </sheetData>
  <mergeCells count="1">
    <mergeCell ref="B10:F18"/>
  </mergeCells>
  <pageMargins left="0.511811024" right="0.511811024" top="0.78740157499999996" bottom="0.78740157499999996" header="0.31496062000000002" footer="0.31496062000000002"/>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F993"/>
  <sheetViews>
    <sheetView showGridLines="0" tabSelected="1" zoomScale="90" zoomScaleNormal="90" workbookViewId="0">
      <selection activeCell="A2" sqref="A2"/>
    </sheetView>
  </sheetViews>
  <sheetFormatPr defaultColWidth="12.25" defaultRowHeight="15" customHeight="1"/>
  <cols>
    <col min="1" max="1" width="3" style="1" customWidth="1"/>
    <col min="2" max="2" width="7.625" style="1" customWidth="1"/>
    <col min="3" max="3" width="38.625" style="1" customWidth="1"/>
    <col min="4" max="4" width="41.75" style="1" customWidth="1"/>
    <col min="5" max="5" width="44.75" style="1" customWidth="1"/>
    <col min="6" max="6" width="40.75" style="1" customWidth="1"/>
    <col min="7" max="7" width="13.75" style="1" customWidth="1"/>
    <col min="8" max="8" width="10.125" style="1" hidden="1" customWidth="1"/>
    <col min="9" max="9" width="12.25" style="1" hidden="1" customWidth="1"/>
    <col min="10" max="10" width="16.125" style="1" hidden="1" customWidth="1"/>
    <col min="11" max="11" width="12.125" style="1" hidden="1" customWidth="1"/>
    <col min="12" max="12" width="18.625" style="1" hidden="1" customWidth="1"/>
    <col min="13" max="13" width="60.75" style="1" hidden="1" customWidth="1"/>
    <col min="14" max="14" width="55.125" style="1" hidden="1" customWidth="1"/>
    <col min="15" max="15" width="40.75" style="1" hidden="1" customWidth="1"/>
    <col min="16" max="17" width="16.125" style="1" hidden="1" customWidth="1"/>
    <col min="18" max="18" width="19" style="1" hidden="1" customWidth="1"/>
    <col min="19" max="19" width="38.125" style="1" hidden="1" customWidth="1"/>
    <col min="20" max="20" width="41.25" style="1" hidden="1" customWidth="1"/>
    <col min="21" max="21" width="44.625" style="1" hidden="1" customWidth="1"/>
    <col min="22" max="22" width="37.25" style="1" hidden="1" customWidth="1"/>
    <col min="23" max="23" width="12.625" style="1" hidden="1" customWidth="1"/>
    <col min="24" max="24" width="13.125" style="1" hidden="1" customWidth="1"/>
    <col min="25" max="25" width="24.625" style="1" hidden="1" customWidth="1"/>
    <col min="26" max="26" width="57.625" style="1" hidden="1" customWidth="1"/>
    <col min="27" max="27" width="47.125" style="1" hidden="1" customWidth="1"/>
    <col min="28" max="28" width="52.5" style="1" hidden="1" customWidth="1"/>
    <col min="29" max="29" width="55.625" style="1" hidden="1" customWidth="1"/>
    <col min="30" max="30" width="24.25" style="1" customWidth="1"/>
    <col min="31" max="31" width="30.625" style="1" customWidth="1"/>
    <col min="32" max="32" width="41.5" style="1" customWidth="1"/>
    <col min="33" max="33" width="62.125" style="1" customWidth="1"/>
    <col min="34" max="34" width="61.25" style="71" customWidth="1"/>
    <col min="35" max="35" width="50.625" style="71" customWidth="1"/>
    <col min="36" max="36" width="62.625" style="71" customWidth="1"/>
    <col min="37" max="39" width="12.75" style="1" hidden="1" customWidth="1"/>
    <col min="40" max="40" width="18.75" style="1" hidden="1" customWidth="1"/>
    <col min="41" max="41" width="21.125" style="1" hidden="1" customWidth="1"/>
    <col min="42" max="43" width="12.75" style="1" hidden="1" customWidth="1"/>
    <col min="44" max="46" width="11.5" style="1" hidden="1" customWidth="1"/>
    <col min="47" max="47" width="18.625" style="1" hidden="1" customWidth="1"/>
    <col min="48" max="48" width="20.75" style="1" hidden="1" customWidth="1"/>
    <col min="49" max="49" width="16.625" style="1" hidden="1" customWidth="1"/>
    <col min="50" max="50" width="16" style="1" hidden="1" customWidth="1"/>
    <col min="51" max="51" width="22.5" style="1" hidden="1" customWidth="1"/>
    <col min="52" max="52" width="21" style="1" hidden="1" customWidth="1"/>
    <col min="53" max="53" width="16.5" style="1" hidden="1" customWidth="1"/>
    <col min="54" max="54" width="30.125" style="1" hidden="1" customWidth="1"/>
    <col min="55" max="55" width="27.25" style="1" hidden="1" customWidth="1"/>
    <col min="56" max="56" width="28.5" style="1" hidden="1" customWidth="1"/>
    <col min="57" max="57" width="24.625" style="1" hidden="1" customWidth="1"/>
    <col min="58" max="58" width="21.125" style="1" hidden="1" customWidth="1"/>
  </cols>
  <sheetData>
    <row r="1" spans="1:58" ht="14.25">
      <c r="A1" s="30"/>
      <c r="C1" s="31"/>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F1" s="30"/>
    </row>
    <row r="2" spans="1:58" ht="116.25" customHeight="1">
      <c r="A2" s="30"/>
      <c r="B2" s="42" t="s">
        <v>133</v>
      </c>
      <c r="C2" s="42" t="s">
        <v>155</v>
      </c>
      <c r="D2" s="42" t="s">
        <v>134</v>
      </c>
      <c r="E2" s="42" t="s">
        <v>136</v>
      </c>
      <c r="F2" s="42" t="s">
        <v>272</v>
      </c>
      <c r="G2" s="42" t="s">
        <v>273</v>
      </c>
      <c r="H2" s="43" t="s">
        <v>141</v>
      </c>
      <c r="I2" s="43" t="s">
        <v>142</v>
      </c>
      <c r="J2" s="52" t="s">
        <v>274</v>
      </c>
      <c r="K2" s="52" t="s">
        <v>275</v>
      </c>
      <c r="L2" s="53" t="s">
        <v>276</v>
      </c>
      <c r="M2" s="53" t="s">
        <v>277</v>
      </c>
      <c r="N2" s="53" t="s">
        <v>278</v>
      </c>
      <c r="O2" s="53" t="s">
        <v>279</v>
      </c>
      <c r="P2" s="43" t="s">
        <v>143</v>
      </c>
      <c r="Q2" s="52" t="s">
        <v>280</v>
      </c>
      <c r="R2" s="52" t="s">
        <v>275</v>
      </c>
      <c r="S2" s="53" t="s">
        <v>276</v>
      </c>
      <c r="T2" s="53" t="s">
        <v>277</v>
      </c>
      <c r="U2" s="53" t="s">
        <v>278</v>
      </c>
      <c r="V2" s="53" t="s">
        <v>279</v>
      </c>
      <c r="W2" s="43" t="s">
        <v>144</v>
      </c>
      <c r="X2" s="52" t="s">
        <v>281</v>
      </c>
      <c r="Y2" s="52" t="s">
        <v>275</v>
      </c>
      <c r="Z2" s="53" t="s">
        <v>276</v>
      </c>
      <c r="AA2" s="53" t="s">
        <v>277</v>
      </c>
      <c r="AB2" s="53" t="s">
        <v>278</v>
      </c>
      <c r="AC2" s="53" t="s">
        <v>279</v>
      </c>
      <c r="AD2" s="43" t="s">
        <v>145</v>
      </c>
      <c r="AE2" s="52" t="s">
        <v>282</v>
      </c>
      <c r="AF2" s="52" t="s">
        <v>275</v>
      </c>
      <c r="AG2" s="53" t="s">
        <v>276</v>
      </c>
      <c r="AH2" s="53" t="s">
        <v>277</v>
      </c>
      <c r="AI2" s="53" t="s">
        <v>278</v>
      </c>
      <c r="AJ2" s="53" t="s">
        <v>279</v>
      </c>
      <c r="AK2" s="43" t="s">
        <v>146</v>
      </c>
      <c r="AL2" s="52" t="s">
        <v>283</v>
      </c>
      <c r="AM2" s="52" t="s">
        <v>275</v>
      </c>
      <c r="AN2" s="53" t="s">
        <v>276</v>
      </c>
      <c r="AO2" s="53" t="s">
        <v>277</v>
      </c>
      <c r="AP2" s="53" t="s">
        <v>278</v>
      </c>
      <c r="AQ2" s="53" t="s">
        <v>279</v>
      </c>
      <c r="AR2" s="43" t="s">
        <v>147</v>
      </c>
      <c r="AS2" s="52" t="s">
        <v>284</v>
      </c>
      <c r="AT2" s="52" t="s">
        <v>275</v>
      </c>
      <c r="AU2" s="53" t="s">
        <v>276</v>
      </c>
      <c r="AV2" s="53" t="s">
        <v>277</v>
      </c>
      <c r="AW2" s="53" t="s">
        <v>278</v>
      </c>
      <c r="AX2" s="53" t="s">
        <v>279</v>
      </c>
      <c r="AY2" s="42" t="s">
        <v>137</v>
      </c>
      <c r="AZ2" s="42" t="s">
        <v>151</v>
      </c>
      <c r="BA2" s="42" t="s">
        <v>285</v>
      </c>
      <c r="BB2" s="42" t="s">
        <v>286</v>
      </c>
      <c r="BC2" s="42" t="s">
        <v>287</v>
      </c>
      <c r="BD2" s="42" t="s">
        <v>60</v>
      </c>
      <c r="BE2" s="42" t="s">
        <v>135</v>
      </c>
      <c r="BF2" s="42" t="s">
        <v>288</v>
      </c>
    </row>
    <row r="3" spans="1:58" ht="120" customHeight="1">
      <c r="A3" s="30"/>
      <c r="B3" s="54" t="s">
        <v>1</v>
      </c>
      <c r="C3" s="44" t="s">
        <v>193</v>
      </c>
      <c r="D3" s="44" t="s">
        <v>2</v>
      </c>
      <c r="E3" s="44" t="s">
        <v>289</v>
      </c>
      <c r="F3" s="44" t="s">
        <v>290</v>
      </c>
      <c r="G3" s="44" t="s">
        <v>159</v>
      </c>
      <c r="H3" s="44">
        <v>10.31</v>
      </c>
      <c r="I3" s="45">
        <v>10.31</v>
      </c>
      <c r="J3" s="45">
        <f>(2424/20492)*100</f>
        <v>11.829006441538162</v>
      </c>
      <c r="K3" s="45" t="s">
        <v>291</v>
      </c>
      <c r="L3" s="45"/>
      <c r="M3" s="55" t="s">
        <v>292</v>
      </c>
      <c r="N3" s="56" t="s">
        <v>293</v>
      </c>
      <c r="O3" s="56" t="s">
        <v>294</v>
      </c>
      <c r="P3" s="45">
        <v>10.31</v>
      </c>
      <c r="Q3" s="45">
        <v>9.959216555057651</v>
      </c>
      <c r="R3" s="45" t="s">
        <v>295</v>
      </c>
      <c r="S3" s="45" t="s">
        <v>296</v>
      </c>
      <c r="T3" s="45" t="s">
        <v>297</v>
      </c>
      <c r="U3" s="45" t="s">
        <v>298</v>
      </c>
      <c r="V3" s="45" t="s">
        <v>299</v>
      </c>
      <c r="W3" s="45">
        <v>10.31</v>
      </c>
      <c r="X3" s="45">
        <v>8.99</v>
      </c>
      <c r="Y3" s="45" t="s">
        <v>300</v>
      </c>
      <c r="Z3" s="45" t="s">
        <v>301</v>
      </c>
      <c r="AA3" s="4" t="s">
        <v>302</v>
      </c>
      <c r="AB3" s="45" t="s">
        <v>303</v>
      </c>
      <c r="AC3" s="45" t="s">
        <v>304</v>
      </c>
      <c r="AD3" s="45">
        <v>10.31</v>
      </c>
      <c r="AE3" s="48">
        <f>1862/21365*100</f>
        <v>8.7151883922302833</v>
      </c>
      <c r="AF3" s="45" t="s">
        <v>305</v>
      </c>
      <c r="AG3" s="48" t="s">
        <v>306</v>
      </c>
      <c r="AH3" s="48" t="s">
        <v>307</v>
      </c>
      <c r="AI3" s="48" t="s">
        <v>605</v>
      </c>
      <c r="AJ3" s="48" t="s">
        <v>610</v>
      </c>
      <c r="AK3" s="45">
        <v>10.31</v>
      </c>
      <c r="AL3" s="45"/>
      <c r="AM3" s="45"/>
      <c r="AN3" s="45"/>
      <c r="AO3" s="45"/>
      <c r="AP3" s="45"/>
      <c r="AQ3" s="45"/>
      <c r="AR3" s="45">
        <v>10.31</v>
      </c>
      <c r="AS3" s="45"/>
      <c r="AT3" s="45"/>
      <c r="AU3" s="45"/>
      <c r="AV3" s="45"/>
      <c r="AW3" s="45"/>
      <c r="AX3" s="45"/>
      <c r="AY3" s="44" t="s">
        <v>308</v>
      </c>
      <c r="AZ3" s="44" t="s">
        <v>309</v>
      </c>
      <c r="BA3" s="44" t="s">
        <v>67</v>
      </c>
      <c r="BB3" s="44" t="s">
        <v>69</v>
      </c>
      <c r="BC3" s="44" t="s">
        <v>310</v>
      </c>
      <c r="BD3" s="44" t="s">
        <v>76</v>
      </c>
      <c r="BE3" s="44" t="s">
        <v>156</v>
      </c>
      <c r="BF3" s="44" t="s">
        <v>311</v>
      </c>
    </row>
    <row r="4" spans="1:58" ht="101.25" customHeight="1">
      <c r="A4" s="30"/>
      <c r="B4" s="54" t="s">
        <v>3</v>
      </c>
      <c r="C4" s="44" t="s">
        <v>193</v>
      </c>
      <c r="D4" s="44" t="s">
        <v>4</v>
      </c>
      <c r="E4" s="44" t="s">
        <v>312</v>
      </c>
      <c r="F4" s="44" t="s">
        <v>313</v>
      </c>
      <c r="G4" s="44" t="s">
        <v>159</v>
      </c>
      <c r="H4" s="44">
        <v>60.02</v>
      </c>
      <c r="I4" s="44">
        <v>60.02</v>
      </c>
      <c r="J4" s="44">
        <f>ROUND(((1599/2291)*100),2)</f>
        <v>69.790000000000006</v>
      </c>
      <c r="K4" s="45" t="s">
        <v>291</v>
      </c>
      <c r="L4" s="45"/>
      <c r="M4" s="55" t="s">
        <v>314</v>
      </c>
      <c r="N4" s="55" t="s">
        <v>315</v>
      </c>
      <c r="O4" s="56" t="s">
        <v>294</v>
      </c>
      <c r="P4" s="44">
        <v>60.02</v>
      </c>
      <c r="Q4" s="44">
        <v>67.123983739837399</v>
      </c>
      <c r="R4" s="45" t="s">
        <v>295</v>
      </c>
      <c r="S4" s="45" t="s">
        <v>211</v>
      </c>
      <c r="T4" s="44" t="s">
        <v>316</v>
      </c>
      <c r="U4" s="44" t="s">
        <v>317</v>
      </c>
      <c r="V4" s="44" t="s">
        <v>299</v>
      </c>
      <c r="W4" s="44">
        <v>60.02</v>
      </c>
      <c r="X4" s="44">
        <v>71.5</v>
      </c>
      <c r="Y4" s="45" t="s">
        <v>300</v>
      </c>
      <c r="Z4" s="45" t="s">
        <v>211</v>
      </c>
      <c r="AA4" s="44"/>
      <c r="AB4" s="4"/>
      <c r="AC4" s="44" t="s">
        <v>318</v>
      </c>
      <c r="AD4" s="44">
        <v>60.02</v>
      </c>
      <c r="AE4" s="49">
        <f>1321/1862*100</f>
        <v>70.945220193340504</v>
      </c>
      <c r="AF4" s="45" t="s">
        <v>305</v>
      </c>
      <c r="AG4" s="48"/>
      <c r="AH4" s="49"/>
      <c r="AI4" s="49"/>
      <c r="AJ4" s="49" t="s">
        <v>319</v>
      </c>
      <c r="AK4" s="44">
        <v>60.02</v>
      </c>
      <c r="AL4" s="44"/>
      <c r="AM4" s="44"/>
      <c r="AN4" s="45"/>
      <c r="AO4" s="44"/>
      <c r="AP4" s="44"/>
      <c r="AQ4" s="44"/>
      <c r="AR4" s="44">
        <v>60.02</v>
      </c>
      <c r="AS4" s="44"/>
      <c r="AT4" s="44"/>
      <c r="AU4" s="45"/>
      <c r="AV4" s="44"/>
      <c r="AW4" s="44"/>
      <c r="AX4" s="44"/>
      <c r="AY4" s="44" t="s">
        <v>308</v>
      </c>
      <c r="AZ4" s="44" t="s">
        <v>309</v>
      </c>
      <c r="BA4" s="44" t="s">
        <v>67</v>
      </c>
      <c r="BB4" s="44" t="s">
        <v>69</v>
      </c>
      <c r="BC4" s="44" t="s">
        <v>310</v>
      </c>
      <c r="BD4" s="44" t="s">
        <v>76</v>
      </c>
      <c r="BE4" s="44" t="s">
        <v>156</v>
      </c>
      <c r="BF4" s="44" t="s">
        <v>311</v>
      </c>
    </row>
    <row r="5" spans="1:58" ht="101.25" customHeight="1">
      <c r="A5" s="30"/>
      <c r="B5" s="54" t="s">
        <v>5</v>
      </c>
      <c r="C5" s="44" t="s">
        <v>193</v>
      </c>
      <c r="D5" s="44" t="s">
        <v>6</v>
      </c>
      <c r="E5" s="44" t="s">
        <v>320</v>
      </c>
      <c r="F5" s="44" t="s">
        <v>321</v>
      </c>
      <c r="G5" s="44" t="s">
        <v>159</v>
      </c>
      <c r="H5" s="44">
        <v>71.760000000000005</v>
      </c>
      <c r="I5" s="44">
        <v>71.760000000000005</v>
      </c>
      <c r="J5" s="45">
        <f>(18058/20492)*100</f>
        <v>88.122194026937336</v>
      </c>
      <c r="K5" s="45" t="s">
        <v>291</v>
      </c>
      <c r="L5" s="45"/>
      <c r="M5" s="55" t="s">
        <v>322</v>
      </c>
      <c r="N5" s="55" t="s">
        <v>323</v>
      </c>
      <c r="O5" s="55" t="s">
        <v>324</v>
      </c>
      <c r="P5" s="44">
        <v>71.760000000000005</v>
      </c>
      <c r="Q5" s="44">
        <v>78.032324656361723</v>
      </c>
      <c r="R5" s="45" t="s">
        <v>295</v>
      </c>
      <c r="S5" s="45" t="s">
        <v>211</v>
      </c>
      <c r="T5" s="44" t="s">
        <v>325</v>
      </c>
      <c r="U5" s="44" t="s">
        <v>326</v>
      </c>
      <c r="V5" s="44" t="s">
        <v>299</v>
      </c>
      <c r="W5" s="44">
        <v>71.760000000000005</v>
      </c>
      <c r="X5" s="44">
        <v>73.099999999999994</v>
      </c>
      <c r="Y5" s="45" t="s">
        <v>300</v>
      </c>
      <c r="Z5" s="45" t="s">
        <v>211</v>
      </c>
      <c r="AA5" s="44"/>
      <c r="AB5" s="44" t="s">
        <v>299</v>
      </c>
      <c r="AC5" s="4"/>
      <c r="AD5" s="44">
        <v>71.760000000000005</v>
      </c>
      <c r="AE5" s="49">
        <f>16273/21365*100</f>
        <v>76.16662766206413</v>
      </c>
      <c r="AF5" s="45" t="s">
        <v>305</v>
      </c>
      <c r="AG5" s="48"/>
      <c r="AH5" s="49"/>
      <c r="AI5" s="49"/>
      <c r="AJ5" s="49" t="s">
        <v>327</v>
      </c>
      <c r="AK5" s="44">
        <v>71.760000000000005</v>
      </c>
      <c r="AL5" s="44"/>
      <c r="AM5" s="44"/>
      <c r="AN5" s="45"/>
      <c r="AO5" s="44"/>
      <c r="AP5" s="44"/>
      <c r="AQ5" s="44"/>
      <c r="AR5" s="44">
        <v>71.760000000000005</v>
      </c>
      <c r="AS5" s="44"/>
      <c r="AT5" s="44"/>
      <c r="AU5" s="45"/>
      <c r="AV5" s="44"/>
      <c r="AW5" s="44"/>
      <c r="AX5" s="44"/>
      <c r="AY5" s="44" t="s">
        <v>308</v>
      </c>
      <c r="AZ5" s="44" t="s">
        <v>309</v>
      </c>
      <c r="BA5" s="44" t="s">
        <v>67</v>
      </c>
      <c r="BB5" s="44" t="s">
        <v>69</v>
      </c>
      <c r="BC5" s="44" t="s">
        <v>310</v>
      </c>
      <c r="BD5" s="44" t="s">
        <v>76</v>
      </c>
      <c r="BE5" s="44" t="s">
        <v>156</v>
      </c>
      <c r="BF5" s="44" t="s">
        <v>311</v>
      </c>
    </row>
    <row r="6" spans="1:58" ht="101.25" customHeight="1">
      <c r="A6" s="30"/>
      <c r="B6" s="54" t="s">
        <v>7</v>
      </c>
      <c r="C6" s="44" t="s">
        <v>193</v>
      </c>
      <c r="D6" s="44" t="s">
        <v>8</v>
      </c>
      <c r="E6" s="44" t="s">
        <v>328</v>
      </c>
      <c r="F6" s="44" t="s">
        <v>329</v>
      </c>
      <c r="G6" s="44" t="s">
        <v>159</v>
      </c>
      <c r="H6" s="44">
        <v>42.57</v>
      </c>
      <c r="I6" s="44">
        <v>42.57</v>
      </c>
      <c r="J6" s="44">
        <f>ROUND(((6940/20492)*100),2)</f>
        <v>33.869999999999997</v>
      </c>
      <c r="K6" s="45" t="s">
        <v>291</v>
      </c>
      <c r="L6" s="45" t="s">
        <v>211</v>
      </c>
      <c r="M6" s="55" t="s">
        <v>330</v>
      </c>
      <c r="N6" s="55" t="s">
        <v>331</v>
      </c>
      <c r="O6" s="55" t="s">
        <v>332</v>
      </c>
      <c r="P6" s="44">
        <v>42.57</v>
      </c>
      <c r="Q6" s="44">
        <v>36.733772099625753</v>
      </c>
      <c r="R6" s="45" t="s">
        <v>295</v>
      </c>
      <c r="S6" s="45" t="s">
        <v>211</v>
      </c>
      <c r="T6" s="44" t="s">
        <v>333</v>
      </c>
      <c r="U6" s="44" t="s">
        <v>334</v>
      </c>
      <c r="V6" s="44" t="s">
        <v>299</v>
      </c>
      <c r="W6" s="44">
        <v>42.57</v>
      </c>
      <c r="X6" s="44">
        <v>39.99</v>
      </c>
      <c r="Y6" s="45" t="s">
        <v>300</v>
      </c>
      <c r="Z6" s="45" t="s">
        <v>211</v>
      </c>
      <c r="AA6" s="4" t="s">
        <v>333</v>
      </c>
      <c r="AB6" s="44" t="s">
        <v>334</v>
      </c>
      <c r="AC6" s="44" t="s">
        <v>335</v>
      </c>
      <c r="AD6" s="44">
        <v>42.57</v>
      </c>
      <c r="AE6" s="49">
        <f>6343/16273*100</f>
        <v>38.978676335033491</v>
      </c>
      <c r="AF6" s="45" t="s">
        <v>305</v>
      </c>
      <c r="AG6" s="48" t="s">
        <v>301</v>
      </c>
      <c r="AH6" s="49" t="s">
        <v>600</v>
      </c>
      <c r="AI6" s="49" t="s">
        <v>336</v>
      </c>
      <c r="AJ6" s="49" t="s">
        <v>337</v>
      </c>
      <c r="AK6" s="44">
        <v>42.57</v>
      </c>
      <c r="AL6" s="44"/>
      <c r="AM6" s="44"/>
      <c r="AN6" s="45"/>
      <c r="AO6" s="44"/>
      <c r="AP6" s="44"/>
      <c r="AQ6" s="44"/>
      <c r="AR6" s="44">
        <v>42.57</v>
      </c>
      <c r="AS6" s="44"/>
      <c r="AT6" s="44"/>
      <c r="AU6" s="45"/>
      <c r="AV6" s="44"/>
      <c r="AW6" s="44"/>
      <c r="AX6" s="44"/>
      <c r="AY6" s="44" t="s">
        <v>308</v>
      </c>
      <c r="AZ6" s="44" t="s">
        <v>309</v>
      </c>
      <c r="BA6" s="44" t="s">
        <v>67</v>
      </c>
      <c r="BB6" s="44" t="s">
        <v>69</v>
      </c>
      <c r="BC6" s="44" t="s">
        <v>310</v>
      </c>
      <c r="BD6" s="44" t="s">
        <v>76</v>
      </c>
      <c r="BE6" s="44" t="s">
        <v>156</v>
      </c>
      <c r="BF6" s="44" t="s">
        <v>311</v>
      </c>
    </row>
    <row r="7" spans="1:58" ht="101.25" customHeight="1">
      <c r="A7" s="30"/>
      <c r="B7" s="54" t="s">
        <v>9</v>
      </c>
      <c r="C7" s="44" t="s">
        <v>193</v>
      </c>
      <c r="D7" s="44" t="s">
        <v>264</v>
      </c>
      <c r="E7" s="44" t="s">
        <v>338</v>
      </c>
      <c r="F7" s="44" t="s">
        <v>339</v>
      </c>
      <c r="G7" s="44" t="s">
        <v>159</v>
      </c>
      <c r="H7" s="44">
        <v>72.959999999999994</v>
      </c>
      <c r="I7" s="44">
        <v>73</v>
      </c>
      <c r="J7" s="44">
        <f>ROUND(((1974/2291)*100),2)</f>
        <v>86.16</v>
      </c>
      <c r="K7" s="45" t="s">
        <v>291</v>
      </c>
      <c r="L7" s="45"/>
      <c r="M7" s="57" t="s">
        <v>340</v>
      </c>
      <c r="N7" s="55" t="s">
        <v>341</v>
      </c>
      <c r="O7" s="55" t="s">
        <v>342</v>
      </c>
      <c r="P7" s="44">
        <v>73</v>
      </c>
      <c r="Q7" s="44">
        <v>65.73628488931665</v>
      </c>
      <c r="R7" s="45" t="s">
        <v>295</v>
      </c>
      <c r="S7" s="45" t="s">
        <v>296</v>
      </c>
      <c r="T7" s="44" t="s">
        <v>343</v>
      </c>
      <c r="U7" s="44" t="s">
        <v>344</v>
      </c>
      <c r="V7" s="44" t="s">
        <v>345</v>
      </c>
      <c r="W7" s="44">
        <v>73</v>
      </c>
      <c r="X7" s="44">
        <v>81.239999999999995</v>
      </c>
      <c r="Y7" s="45" t="s">
        <v>346</v>
      </c>
      <c r="Z7" s="45" t="s">
        <v>211</v>
      </c>
      <c r="AA7" s="44"/>
      <c r="AB7" s="44"/>
      <c r="AC7" s="44" t="s">
        <v>347</v>
      </c>
      <c r="AD7" s="44">
        <v>73</v>
      </c>
      <c r="AE7" s="49">
        <f>1596/1862*100</f>
        <v>85.714285714285708</v>
      </c>
      <c r="AF7" s="45" t="s">
        <v>305</v>
      </c>
      <c r="AG7" s="48"/>
      <c r="AH7" s="49"/>
      <c r="AI7" s="49" t="s">
        <v>348</v>
      </c>
      <c r="AJ7" s="49" t="s">
        <v>349</v>
      </c>
      <c r="AK7" s="44">
        <v>73</v>
      </c>
      <c r="AL7" s="44"/>
      <c r="AM7" s="44"/>
      <c r="AN7" s="45"/>
      <c r="AO7" s="44"/>
      <c r="AP7" s="44"/>
      <c r="AQ7" s="44"/>
      <c r="AR7" s="44">
        <v>73</v>
      </c>
      <c r="AS7" s="44"/>
      <c r="AT7" s="44"/>
      <c r="AU7" s="45"/>
      <c r="AV7" s="44"/>
      <c r="AW7" s="44"/>
      <c r="AX7" s="44"/>
      <c r="AY7" s="44" t="s">
        <v>350</v>
      </c>
      <c r="AZ7" s="44" t="s">
        <v>309</v>
      </c>
      <c r="BA7" s="44" t="s">
        <v>67</v>
      </c>
      <c r="BB7" s="44" t="s">
        <v>69</v>
      </c>
      <c r="BC7" s="44" t="s">
        <v>310</v>
      </c>
      <c r="BD7" s="44" t="s">
        <v>76</v>
      </c>
      <c r="BE7" s="44" t="s">
        <v>351</v>
      </c>
      <c r="BF7" s="44" t="s">
        <v>311</v>
      </c>
    </row>
    <row r="8" spans="1:58" ht="101.25" customHeight="1">
      <c r="A8" s="30"/>
      <c r="B8" s="54" t="s">
        <v>11</v>
      </c>
      <c r="C8" s="44" t="s">
        <v>193</v>
      </c>
      <c r="D8" s="44" t="s">
        <v>12</v>
      </c>
      <c r="E8" s="44" t="s">
        <v>352</v>
      </c>
      <c r="F8" s="44" t="s">
        <v>353</v>
      </c>
      <c r="G8" s="44" t="s">
        <v>354</v>
      </c>
      <c r="H8" s="44">
        <v>55</v>
      </c>
      <c r="I8" s="44">
        <v>55</v>
      </c>
      <c r="J8" s="44">
        <v>119</v>
      </c>
      <c r="K8" s="45" t="s">
        <v>291</v>
      </c>
      <c r="L8" s="45"/>
      <c r="M8" s="55" t="s">
        <v>355</v>
      </c>
      <c r="N8" s="55" t="s">
        <v>356</v>
      </c>
      <c r="O8" s="55" t="s">
        <v>357</v>
      </c>
      <c r="P8" s="44">
        <v>55</v>
      </c>
      <c r="Q8" s="44">
        <v>140</v>
      </c>
      <c r="R8" s="45" t="s">
        <v>295</v>
      </c>
      <c r="S8" s="45" t="s">
        <v>211</v>
      </c>
      <c r="T8" s="44" t="s">
        <v>358</v>
      </c>
      <c r="U8" s="44" t="s">
        <v>359</v>
      </c>
      <c r="V8" s="44" t="s">
        <v>360</v>
      </c>
      <c r="W8" s="44">
        <v>55</v>
      </c>
      <c r="X8" s="44">
        <v>60</v>
      </c>
      <c r="Y8" s="45" t="s">
        <v>346</v>
      </c>
      <c r="Z8" s="45" t="s">
        <v>211</v>
      </c>
      <c r="AA8" s="44"/>
      <c r="AB8" s="44"/>
      <c r="AC8" s="44" t="s">
        <v>335</v>
      </c>
      <c r="AD8" s="44">
        <v>55</v>
      </c>
      <c r="AE8" s="49">
        <v>46</v>
      </c>
      <c r="AF8" s="45" t="s">
        <v>305</v>
      </c>
      <c r="AG8" s="48" t="s">
        <v>361</v>
      </c>
      <c r="AH8" s="49" t="s">
        <v>601</v>
      </c>
      <c r="AI8" s="49" t="s">
        <v>606</v>
      </c>
      <c r="AJ8" s="49" t="s">
        <v>611</v>
      </c>
      <c r="AK8" s="44">
        <v>55</v>
      </c>
      <c r="AL8" s="44"/>
      <c r="AM8" s="44"/>
      <c r="AN8" s="45"/>
      <c r="AO8" s="44"/>
      <c r="AP8" s="44"/>
      <c r="AQ8" s="44"/>
      <c r="AR8" s="44">
        <v>55</v>
      </c>
      <c r="AS8" s="44"/>
      <c r="AT8" s="44"/>
      <c r="AU8" s="45"/>
      <c r="AV8" s="44"/>
      <c r="AW8" s="44"/>
      <c r="AX8" s="44"/>
      <c r="AY8" s="44" t="s">
        <v>308</v>
      </c>
      <c r="AZ8" s="44" t="s">
        <v>309</v>
      </c>
      <c r="BA8" s="44" t="s">
        <v>67</v>
      </c>
      <c r="BB8" s="44" t="s">
        <v>64</v>
      </c>
      <c r="BC8" s="44" t="s">
        <v>78</v>
      </c>
      <c r="BD8" s="44" t="s">
        <v>76</v>
      </c>
      <c r="BE8" s="44" t="s">
        <v>351</v>
      </c>
      <c r="BF8" s="44" t="s">
        <v>311</v>
      </c>
    </row>
    <row r="9" spans="1:58" ht="101.25" customHeight="1">
      <c r="A9" s="30"/>
      <c r="B9" s="54" t="s">
        <v>13</v>
      </c>
      <c r="C9" s="44" t="s">
        <v>193</v>
      </c>
      <c r="D9" s="44" t="s">
        <v>235</v>
      </c>
      <c r="E9" s="44" t="s">
        <v>362</v>
      </c>
      <c r="F9" s="44" t="s">
        <v>363</v>
      </c>
      <c r="G9" s="44" t="s">
        <v>159</v>
      </c>
      <c r="H9" s="44">
        <v>82.67</v>
      </c>
      <c r="I9" s="44">
        <v>75</v>
      </c>
      <c r="J9" s="44">
        <f>ROUND(((92/150)*100),2)</f>
        <v>61.33</v>
      </c>
      <c r="K9" s="45" t="s">
        <v>291</v>
      </c>
      <c r="L9" s="45" t="s">
        <v>211</v>
      </c>
      <c r="M9" s="56" t="s">
        <v>364</v>
      </c>
      <c r="N9" s="55" t="s">
        <v>365</v>
      </c>
      <c r="O9" s="55" t="s">
        <v>366</v>
      </c>
      <c r="P9" s="44">
        <v>90</v>
      </c>
      <c r="Q9" s="44">
        <v>80.66</v>
      </c>
      <c r="R9" s="45" t="s">
        <v>295</v>
      </c>
      <c r="S9" s="45" t="s">
        <v>367</v>
      </c>
      <c r="T9" s="44" t="s">
        <v>368</v>
      </c>
      <c r="U9" s="44" t="s">
        <v>369</v>
      </c>
      <c r="V9" s="44" t="s">
        <v>370</v>
      </c>
      <c r="W9" s="44">
        <v>100</v>
      </c>
      <c r="X9" s="44">
        <v>72.67</v>
      </c>
      <c r="Y9" s="45" t="s">
        <v>346</v>
      </c>
      <c r="Z9" s="45" t="s">
        <v>371</v>
      </c>
      <c r="AA9" s="44" t="s">
        <v>372</v>
      </c>
      <c r="AB9" s="44" t="s">
        <v>373</v>
      </c>
      <c r="AC9" s="44" t="s">
        <v>374</v>
      </c>
      <c r="AD9" s="44">
        <v>100</v>
      </c>
      <c r="AE9" s="49">
        <f>126/150*100</f>
        <v>84</v>
      </c>
      <c r="AF9" s="45" t="s">
        <v>305</v>
      </c>
      <c r="AG9" s="48" t="s">
        <v>371</v>
      </c>
      <c r="AH9" s="49" t="s">
        <v>375</v>
      </c>
      <c r="AI9" s="49" t="s">
        <v>376</v>
      </c>
      <c r="AJ9" s="49" t="s">
        <v>377</v>
      </c>
      <c r="AK9" s="44">
        <v>100</v>
      </c>
      <c r="AL9" s="44"/>
      <c r="AM9" s="44"/>
      <c r="AN9" s="45"/>
      <c r="AO9" s="44"/>
      <c r="AP9" s="44"/>
      <c r="AQ9" s="44"/>
      <c r="AR9" s="44">
        <v>100</v>
      </c>
      <c r="AS9" s="44"/>
      <c r="AT9" s="44"/>
      <c r="AU9" s="45"/>
      <c r="AV9" s="44"/>
      <c r="AW9" s="44"/>
      <c r="AX9" s="44"/>
      <c r="AY9" s="44" t="s">
        <v>378</v>
      </c>
      <c r="AZ9" s="44" t="s">
        <v>309</v>
      </c>
      <c r="BA9" s="44" t="s">
        <v>67</v>
      </c>
      <c r="BB9" s="44" t="s">
        <v>69</v>
      </c>
      <c r="BC9" s="44" t="s">
        <v>379</v>
      </c>
      <c r="BD9" s="44" t="s">
        <v>76</v>
      </c>
      <c r="BE9" s="44" t="s">
        <v>351</v>
      </c>
      <c r="BF9" s="44" t="s">
        <v>311</v>
      </c>
    </row>
    <row r="10" spans="1:58" ht="114" customHeight="1">
      <c r="A10" s="30"/>
      <c r="B10" s="54" t="s">
        <v>15</v>
      </c>
      <c r="C10" s="44" t="s">
        <v>193</v>
      </c>
      <c r="D10" s="44" t="s">
        <v>16</v>
      </c>
      <c r="E10" s="44" t="s">
        <v>380</v>
      </c>
      <c r="F10" s="44" t="s">
        <v>381</v>
      </c>
      <c r="G10" s="44" t="s">
        <v>159</v>
      </c>
      <c r="H10" s="44">
        <v>10.91</v>
      </c>
      <c r="I10" s="44">
        <v>10.91</v>
      </c>
      <c r="J10" s="44">
        <v>31.17</v>
      </c>
      <c r="K10" s="45" t="s">
        <v>291</v>
      </c>
      <c r="L10" s="45" t="s">
        <v>211</v>
      </c>
      <c r="M10" s="58" t="s">
        <v>382</v>
      </c>
      <c r="N10" s="55" t="s">
        <v>383</v>
      </c>
      <c r="O10" s="55" t="s">
        <v>384</v>
      </c>
      <c r="P10" s="44">
        <v>10.91</v>
      </c>
      <c r="Q10" s="44">
        <v>18.920000000000002</v>
      </c>
      <c r="R10" s="45" t="s">
        <v>295</v>
      </c>
      <c r="S10" s="45" t="s">
        <v>296</v>
      </c>
      <c r="T10" s="44" t="s">
        <v>385</v>
      </c>
      <c r="U10" s="44" t="s">
        <v>386</v>
      </c>
      <c r="V10" s="44" t="s">
        <v>299</v>
      </c>
      <c r="W10" s="44">
        <v>10.91</v>
      </c>
      <c r="X10" s="44">
        <v>15.41</v>
      </c>
      <c r="Y10" s="45" t="s">
        <v>346</v>
      </c>
      <c r="Z10" s="45" t="s">
        <v>211</v>
      </c>
      <c r="AA10" s="44"/>
      <c r="AB10" s="44"/>
      <c r="AC10" s="45" t="s">
        <v>304</v>
      </c>
      <c r="AD10" s="44">
        <v>10.91</v>
      </c>
      <c r="AE10" s="49">
        <v>14.58</v>
      </c>
      <c r="AF10" s="45" t="s">
        <v>305</v>
      </c>
      <c r="AG10" s="48" t="s">
        <v>211</v>
      </c>
      <c r="AH10" s="49" t="s">
        <v>387</v>
      </c>
      <c r="AI10" s="49" t="s">
        <v>607</v>
      </c>
      <c r="AJ10" s="49" t="s">
        <v>349</v>
      </c>
      <c r="AK10" s="44">
        <v>10.91</v>
      </c>
      <c r="AL10" s="44"/>
      <c r="AM10" s="44"/>
      <c r="AN10" s="45"/>
      <c r="AO10" s="44"/>
      <c r="AP10" s="44"/>
      <c r="AQ10" s="44"/>
      <c r="AR10" s="44">
        <v>10.91</v>
      </c>
      <c r="AS10" s="44"/>
      <c r="AT10" s="44"/>
      <c r="AU10" s="45"/>
      <c r="AV10" s="44"/>
      <c r="AW10" s="44"/>
      <c r="AX10" s="44"/>
      <c r="AY10" s="44" t="s">
        <v>388</v>
      </c>
      <c r="AZ10" s="44" t="s">
        <v>309</v>
      </c>
      <c r="BA10" s="44" t="s">
        <v>67</v>
      </c>
      <c r="BB10" s="44" t="s">
        <v>69</v>
      </c>
      <c r="BC10" s="44" t="s">
        <v>310</v>
      </c>
      <c r="BD10" s="44" t="s">
        <v>76</v>
      </c>
      <c r="BE10" s="44" t="s">
        <v>156</v>
      </c>
      <c r="BF10" s="44" t="s">
        <v>311</v>
      </c>
    </row>
    <row r="11" spans="1:58" ht="101.25" customHeight="1">
      <c r="A11" s="30"/>
      <c r="B11" s="54" t="s">
        <v>17</v>
      </c>
      <c r="C11" s="44" t="s">
        <v>193</v>
      </c>
      <c r="D11" s="44" t="s">
        <v>18</v>
      </c>
      <c r="E11" s="44" t="s">
        <v>389</v>
      </c>
      <c r="F11" s="44" t="s">
        <v>390</v>
      </c>
      <c r="G11" s="44" t="s">
        <v>159</v>
      </c>
      <c r="H11" s="44">
        <v>1.28</v>
      </c>
      <c r="I11" s="44">
        <v>1.28</v>
      </c>
      <c r="J11" s="44">
        <v>1.66</v>
      </c>
      <c r="K11" s="45" t="s">
        <v>291</v>
      </c>
      <c r="L11" s="45" t="s">
        <v>211</v>
      </c>
      <c r="M11" s="55" t="s">
        <v>391</v>
      </c>
      <c r="N11" s="55" t="s">
        <v>392</v>
      </c>
      <c r="O11" s="55" t="s">
        <v>393</v>
      </c>
      <c r="P11" s="44">
        <v>1.28</v>
      </c>
      <c r="Q11" s="44">
        <v>5.04</v>
      </c>
      <c r="R11" s="45" t="s">
        <v>295</v>
      </c>
      <c r="S11" s="45" t="s">
        <v>296</v>
      </c>
      <c r="T11" s="44" t="s">
        <v>385</v>
      </c>
      <c r="U11" s="44" t="s">
        <v>386</v>
      </c>
      <c r="V11" s="44" t="s">
        <v>299</v>
      </c>
      <c r="W11" s="44">
        <v>1.28</v>
      </c>
      <c r="X11" s="44">
        <v>3.99</v>
      </c>
      <c r="Y11" s="45" t="s">
        <v>346</v>
      </c>
      <c r="Z11" s="45" t="s">
        <v>211</v>
      </c>
      <c r="AA11" s="44" t="s">
        <v>394</v>
      </c>
      <c r="AB11" s="44" t="s">
        <v>395</v>
      </c>
      <c r="AC11" s="45" t="s">
        <v>304</v>
      </c>
      <c r="AD11" s="44">
        <v>1.28</v>
      </c>
      <c r="AE11" s="49">
        <v>1.45</v>
      </c>
      <c r="AF11" s="45" t="s">
        <v>305</v>
      </c>
      <c r="AG11" s="48" t="s">
        <v>211</v>
      </c>
      <c r="AH11" s="49" t="s">
        <v>396</v>
      </c>
      <c r="AI11" s="49" t="s">
        <v>607</v>
      </c>
      <c r="AJ11" s="49" t="s">
        <v>349</v>
      </c>
      <c r="AK11" s="44">
        <v>1.28</v>
      </c>
      <c r="AL11" s="44"/>
      <c r="AM11" s="44"/>
      <c r="AN11" s="45"/>
      <c r="AO11" s="44"/>
      <c r="AP11" s="44"/>
      <c r="AQ11" s="44"/>
      <c r="AR11" s="44">
        <v>1.28</v>
      </c>
      <c r="AS11" s="44"/>
      <c r="AT11" s="44"/>
      <c r="AU11" s="45"/>
      <c r="AV11" s="44"/>
      <c r="AW11" s="44"/>
      <c r="AX11" s="44"/>
      <c r="AY11" s="44" t="s">
        <v>388</v>
      </c>
      <c r="AZ11" s="44" t="s">
        <v>309</v>
      </c>
      <c r="BA11" s="44" t="s">
        <v>67</v>
      </c>
      <c r="BB11" s="44" t="s">
        <v>69</v>
      </c>
      <c r="BC11" s="44" t="s">
        <v>310</v>
      </c>
      <c r="BD11" s="44" t="s">
        <v>76</v>
      </c>
      <c r="BE11" s="44" t="s">
        <v>156</v>
      </c>
      <c r="BF11" s="44" t="s">
        <v>311</v>
      </c>
    </row>
    <row r="12" spans="1:58" ht="101.25" customHeight="1">
      <c r="A12" s="30"/>
      <c r="B12" s="54" t="s">
        <v>19</v>
      </c>
      <c r="C12" s="44" t="s">
        <v>193</v>
      </c>
      <c r="D12" s="44" t="s">
        <v>20</v>
      </c>
      <c r="E12" s="44" t="s">
        <v>397</v>
      </c>
      <c r="F12" s="44" t="s">
        <v>398</v>
      </c>
      <c r="G12" s="44" t="s">
        <v>399</v>
      </c>
      <c r="H12" s="44">
        <v>23</v>
      </c>
      <c r="I12" s="44">
        <v>23</v>
      </c>
      <c r="J12" s="44">
        <v>12</v>
      </c>
      <c r="K12" s="45" t="s">
        <v>291</v>
      </c>
      <c r="L12" s="45" t="s">
        <v>211</v>
      </c>
      <c r="M12" s="57" t="s">
        <v>400</v>
      </c>
      <c r="N12" s="55" t="s">
        <v>401</v>
      </c>
      <c r="O12" s="55" t="s">
        <v>402</v>
      </c>
      <c r="P12" s="44">
        <v>23</v>
      </c>
      <c r="Q12" s="44">
        <v>17</v>
      </c>
      <c r="R12" s="45" t="s">
        <v>295</v>
      </c>
      <c r="S12" s="45" t="s">
        <v>403</v>
      </c>
      <c r="T12" s="44" t="s">
        <v>404</v>
      </c>
      <c r="U12" s="44" t="s">
        <v>405</v>
      </c>
      <c r="V12" s="44" t="s">
        <v>406</v>
      </c>
      <c r="W12" s="44">
        <v>23</v>
      </c>
      <c r="X12" s="44">
        <v>29</v>
      </c>
      <c r="Y12" s="45" t="s">
        <v>346</v>
      </c>
      <c r="Z12" s="45" t="s">
        <v>211</v>
      </c>
      <c r="AA12" s="44"/>
      <c r="AB12" s="44"/>
      <c r="AC12" s="44" t="s">
        <v>407</v>
      </c>
      <c r="AD12" s="44">
        <v>23</v>
      </c>
      <c r="AE12" s="49">
        <v>26</v>
      </c>
      <c r="AF12" s="45" t="s">
        <v>305</v>
      </c>
      <c r="AG12" s="48"/>
      <c r="AH12" s="49"/>
      <c r="AI12" s="61" t="s">
        <v>408</v>
      </c>
      <c r="AJ12" s="62" t="s">
        <v>409</v>
      </c>
      <c r="AK12" s="44">
        <v>23</v>
      </c>
      <c r="AL12" s="44"/>
      <c r="AM12" s="44"/>
      <c r="AN12" s="45"/>
      <c r="AO12" s="44"/>
      <c r="AP12" s="44"/>
      <c r="AQ12" s="44"/>
      <c r="AR12" s="44">
        <v>23</v>
      </c>
      <c r="AS12" s="44"/>
      <c r="AT12" s="44"/>
      <c r="AU12" s="45"/>
      <c r="AV12" s="44"/>
      <c r="AW12" s="44"/>
      <c r="AX12" s="44"/>
      <c r="AY12" s="44" t="s">
        <v>308</v>
      </c>
      <c r="AZ12" s="44" t="s">
        <v>309</v>
      </c>
      <c r="BA12" s="44" t="s">
        <v>67</v>
      </c>
      <c r="BB12" s="44" t="s">
        <v>69</v>
      </c>
      <c r="BC12" s="44" t="s">
        <v>75</v>
      </c>
      <c r="BD12" s="44" t="s">
        <v>76</v>
      </c>
      <c r="BE12" s="44" t="s">
        <v>351</v>
      </c>
      <c r="BF12" s="44" t="s">
        <v>311</v>
      </c>
    </row>
    <row r="13" spans="1:58" ht="101.25" customHeight="1">
      <c r="A13" s="30"/>
      <c r="B13" s="54" t="s">
        <v>21</v>
      </c>
      <c r="C13" s="44" t="s">
        <v>193</v>
      </c>
      <c r="D13" s="44" t="s">
        <v>22</v>
      </c>
      <c r="E13" s="44" t="s">
        <v>397</v>
      </c>
      <c r="F13" s="44" t="s">
        <v>410</v>
      </c>
      <c r="G13" s="44" t="s">
        <v>399</v>
      </c>
      <c r="H13" s="46">
        <v>1811</v>
      </c>
      <c r="I13" s="46">
        <v>1811</v>
      </c>
      <c r="J13" s="46">
        <v>1468</v>
      </c>
      <c r="K13" s="45" t="s">
        <v>291</v>
      </c>
      <c r="L13" s="45" t="s">
        <v>296</v>
      </c>
      <c r="M13" s="55" t="s">
        <v>411</v>
      </c>
      <c r="N13" s="59" t="s">
        <v>412</v>
      </c>
      <c r="O13" s="59"/>
      <c r="P13" s="46">
        <v>1811</v>
      </c>
      <c r="Q13" s="46">
        <v>1325</v>
      </c>
      <c r="R13" s="45" t="s">
        <v>295</v>
      </c>
      <c r="S13" s="45" t="s">
        <v>306</v>
      </c>
      <c r="T13" s="46" t="s">
        <v>413</v>
      </c>
      <c r="U13" s="46" t="s">
        <v>414</v>
      </c>
      <c r="V13" s="46"/>
      <c r="W13" s="46">
        <v>1811</v>
      </c>
      <c r="X13" s="46">
        <v>1194</v>
      </c>
      <c r="Y13" s="45" t="s">
        <v>346</v>
      </c>
      <c r="Z13" s="45" t="s">
        <v>306</v>
      </c>
      <c r="AA13" s="46" t="s">
        <v>415</v>
      </c>
      <c r="AB13" s="46"/>
      <c r="AC13" s="46" t="s">
        <v>416</v>
      </c>
      <c r="AD13" s="46">
        <v>1811</v>
      </c>
      <c r="AE13" s="50">
        <v>1186</v>
      </c>
      <c r="AF13" s="45" t="s">
        <v>305</v>
      </c>
      <c r="AG13" s="48" t="s">
        <v>306</v>
      </c>
      <c r="AH13" s="50" t="s">
        <v>602</v>
      </c>
      <c r="AI13" s="50" t="s">
        <v>417</v>
      </c>
      <c r="AJ13" s="50" t="s">
        <v>612</v>
      </c>
      <c r="AK13" s="46">
        <v>1811</v>
      </c>
      <c r="AL13" s="46"/>
      <c r="AM13" s="46"/>
      <c r="AN13" s="45"/>
      <c r="AO13" s="46"/>
      <c r="AP13" s="46"/>
      <c r="AQ13" s="46"/>
      <c r="AR13" s="46">
        <v>1811</v>
      </c>
      <c r="AS13" s="46"/>
      <c r="AT13" s="46"/>
      <c r="AU13" s="45"/>
      <c r="AV13" s="46"/>
      <c r="AW13" s="46"/>
      <c r="AX13" s="46"/>
      <c r="AY13" s="44" t="s">
        <v>308</v>
      </c>
      <c r="AZ13" s="44" t="s">
        <v>309</v>
      </c>
      <c r="BA13" s="44" t="s">
        <v>67</v>
      </c>
      <c r="BB13" s="44" t="s">
        <v>69</v>
      </c>
      <c r="BC13" s="44" t="s">
        <v>78</v>
      </c>
      <c r="BD13" s="44" t="s">
        <v>76</v>
      </c>
      <c r="BE13" s="44" t="s">
        <v>351</v>
      </c>
      <c r="BF13" s="44" t="s">
        <v>311</v>
      </c>
    </row>
    <row r="14" spans="1:58" ht="101.25" customHeight="1">
      <c r="A14" s="30"/>
      <c r="B14" s="54" t="s">
        <v>23</v>
      </c>
      <c r="C14" s="44" t="s">
        <v>193</v>
      </c>
      <c r="D14" s="44" t="s">
        <v>24</v>
      </c>
      <c r="E14" s="44" t="s">
        <v>418</v>
      </c>
      <c r="F14" s="44" t="s">
        <v>419</v>
      </c>
      <c r="G14" s="44" t="s">
        <v>399</v>
      </c>
      <c r="H14" s="44">
        <v>11</v>
      </c>
      <c r="I14" s="44">
        <v>11</v>
      </c>
      <c r="J14" s="44">
        <v>3</v>
      </c>
      <c r="K14" s="45" t="s">
        <v>291</v>
      </c>
      <c r="L14" s="45" t="s">
        <v>296</v>
      </c>
      <c r="M14" s="55" t="s">
        <v>411</v>
      </c>
      <c r="N14" s="55" t="s">
        <v>412</v>
      </c>
      <c r="O14" s="55"/>
      <c r="P14" s="44">
        <v>11</v>
      </c>
      <c r="Q14" s="44">
        <v>3</v>
      </c>
      <c r="R14" s="45" t="s">
        <v>295</v>
      </c>
      <c r="S14" s="45" t="s">
        <v>211</v>
      </c>
      <c r="T14" s="44" t="s">
        <v>420</v>
      </c>
      <c r="U14" s="44" t="s">
        <v>421</v>
      </c>
      <c r="V14" s="44"/>
      <c r="W14" s="44">
        <v>11</v>
      </c>
      <c r="X14" s="44">
        <v>0</v>
      </c>
      <c r="Y14" s="45" t="s">
        <v>346</v>
      </c>
      <c r="Z14" s="45" t="s">
        <v>211</v>
      </c>
      <c r="AA14" s="44" t="s">
        <v>413</v>
      </c>
      <c r="AB14" s="44" t="s">
        <v>77</v>
      </c>
      <c r="AC14" s="44" t="s">
        <v>422</v>
      </c>
      <c r="AD14" s="44">
        <v>11</v>
      </c>
      <c r="AE14" s="49">
        <v>0</v>
      </c>
      <c r="AF14" s="45" t="s">
        <v>305</v>
      </c>
      <c r="AG14" s="48" t="s">
        <v>211</v>
      </c>
      <c r="AH14" s="49" t="s">
        <v>603</v>
      </c>
      <c r="AI14" s="49" t="s">
        <v>423</v>
      </c>
      <c r="AJ14" s="49" t="s">
        <v>613</v>
      </c>
      <c r="AK14" s="44">
        <v>11</v>
      </c>
      <c r="AL14" s="44"/>
      <c r="AM14" s="44"/>
      <c r="AN14" s="45"/>
      <c r="AO14" s="44"/>
      <c r="AP14" s="44"/>
      <c r="AQ14" s="44"/>
      <c r="AR14" s="44">
        <v>11</v>
      </c>
      <c r="AS14" s="44"/>
      <c r="AT14" s="44"/>
      <c r="AU14" s="45"/>
      <c r="AV14" s="44"/>
      <c r="AW14" s="44"/>
      <c r="AX14" s="44"/>
      <c r="AY14" s="44" t="s">
        <v>308</v>
      </c>
      <c r="AZ14" s="44" t="s">
        <v>309</v>
      </c>
      <c r="BA14" s="44" t="s">
        <v>67</v>
      </c>
      <c r="BB14" s="44" t="s">
        <v>69</v>
      </c>
      <c r="BC14" s="44" t="s">
        <v>78</v>
      </c>
      <c r="BD14" s="44" t="s">
        <v>76</v>
      </c>
      <c r="BE14" s="44" t="s">
        <v>351</v>
      </c>
      <c r="BF14" s="44" t="s">
        <v>311</v>
      </c>
    </row>
    <row r="15" spans="1:58" ht="101.25" customHeight="1">
      <c r="A15" s="30"/>
      <c r="B15" s="54" t="s">
        <v>25</v>
      </c>
      <c r="C15" s="44" t="s">
        <v>193</v>
      </c>
      <c r="D15" s="44" t="s">
        <v>26</v>
      </c>
      <c r="E15" s="44" t="s">
        <v>418</v>
      </c>
      <c r="F15" s="44" t="s">
        <v>424</v>
      </c>
      <c r="G15" s="44" t="s">
        <v>399</v>
      </c>
      <c r="H15" s="44">
        <v>14</v>
      </c>
      <c r="I15" s="44">
        <v>14</v>
      </c>
      <c r="J15" s="44">
        <v>15</v>
      </c>
      <c r="K15" s="45" t="s">
        <v>291</v>
      </c>
      <c r="L15" s="45"/>
      <c r="M15" s="57" t="s">
        <v>425</v>
      </c>
      <c r="N15" s="55" t="s">
        <v>426</v>
      </c>
      <c r="O15" s="55" t="s">
        <v>402</v>
      </c>
      <c r="P15" s="44">
        <v>14</v>
      </c>
      <c r="Q15" s="44">
        <v>14</v>
      </c>
      <c r="R15" s="45" t="s">
        <v>295</v>
      </c>
      <c r="S15" s="45" t="s">
        <v>296</v>
      </c>
      <c r="T15" s="44" t="s">
        <v>427</v>
      </c>
      <c r="U15" s="44" t="s">
        <v>428</v>
      </c>
      <c r="V15" s="44" t="s">
        <v>429</v>
      </c>
      <c r="W15" s="44">
        <v>14</v>
      </c>
      <c r="X15" s="44">
        <v>9</v>
      </c>
      <c r="Y15" s="45" t="s">
        <v>346</v>
      </c>
      <c r="Z15" s="45" t="s">
        <v>306</v>
      </c>
      <c r="AA15" s="44" t="s">
        <v>430</v>
      </c>
      <c r="AB15" s="44" t="s">
        <v>431</v>
      </c>
      <c r="AC15" s="44" t="s">
        <v>432</v>
      </c>
      <c r="AD15" s="44">
        <v>14</v>
      </c>
      <c r="AE15" s="49">
        <v>12</v>
      </c>
      <c r="AF15" s="45" t="s">
        <v>305</v>
      </c>
      <c r="AG15" s="48" t="s">
        <v>211</v>
      </c>
      <c r="AH15" s="63" t="s">
        <v>433</v>
      </c>
      <c r="AI15" s="62" t="s">
        <v>434</v>
      </c>
      <c r="AJ15" s="62" t="s">
        <v>435</v>
      </c>
      <c r="AK15" s="44">
        <v>14</v>
      </c>
      <c r="AL15" s="44"/>
      <c r="AM15" s="44"/>
      <c r="AN15" s="45"/>
      <c r="AO15" s="44"/>
      <c r="AP15" s="44"/>
      <c r="AQ15" s="44"/>
      <c r="AR15" s="44">
        <v>14</v>
      </c>
      <c r="AS15" s="44"/>
      <c r="AT15" s="44"/>
      <c r="AU15" s="45"/>
      <c r="AV15" s="44"/>
      <c r="AW15" s="44"/>
      <c r="AX15" s="44"/>
      <c r="AY15" s="44" t="s">
        <v>308</v>
      </c>
      <c r="AZ15" s="44" t="s">
        <v>309</v>
      </c>
      <c r="BA15" s="44" t="s">
        <v>67</v>
      </c>
      <c r="BB15" s="44" t="s">
        <v>69</v>
      </c>
      <c r="BC15" s="44" t="s">
        <v>75</v>
      </c>
      <c r="BD15" s="44" t="s">
        <v>76</v>
      </c>
      <c r="BE15" s="44" t="s">
        <v>351</v>
      </c>
      <c r="BF15" s="44" t="s">
        <v>311</v>
      </c>
    </row>
    <row r="16" spans="1:58" ht="101.25" customHeight="1">
      <c r="A16" s="30"/>
      <c r="B16" s="54" t="s">
        <v>27</v>
      </c>
      <c r="C16" s="44" t="s">
        <v>193</v>
      </c>
      <c r="D16" s="44" t="s">
        <v>436</v>
      </c>
      <c r="E16" s="44" t="s">
        <v>418</v>
      </c>
      <c r="F16" s="44" t="s">
        <v>437</v>
      </c>
      <c r="G16" s="44" t="s">
        <v>399</v>
      </c>
      <c r="H16" s="44">
        <v>537</v>
      </c>
      <c r="I16" s="44">
        <v>537</v>
      </c>
      <c r="J16" s="44">
        <v>1264</v>
      </c>
      <c r="K16" s="45" t="s">
        <v>291</v>
      </c>
      <c r="L16" s="45"/>
      <c r="M16" s="55"/>
      <c r="N16" s="55" t="s">
        <v>412</v>
      </c>
      <c r="O16" s="55" t="s">
        <v>438</v>
      </c>
      <c r="P16" s="44">
        <v>537</v>
      </c>
      <c r="Q16" s="44">
        <v>100</v>
      </c>
      <c r="R16" s="45" t="s">
        <v>295</v>
      </c>
      <c r="S16" s="45" t="s">
        <v>211</v>
      </c>
      <c r="T16" s="44" t="s">
        <v>439</v>
      </c>
      <c r="U16" s="44" t="s">
        <v>421</v>
      </c>
      <c r="V16" s="44"/>
      <c r="W16" s="44">
        <v>537</v>
      </c>
      <c r="X16" s="44">
        <v>40</v>
      </c>
      <c r="Y16" s="45" t="s">
        <v>346</v>
      </c>
      <c r="Z16" s="45" t="s">
        <v>211</v>
      </c>
      <c r="AA16" s="44" t="s">
        <v>440</v>
      </c>
      <c r="AB16" s="44" t="s">
        <v>441</v>
      </c>
      <c r="AC16" s="44" t="s">
        <v>442</v>
      </c>
      <c r="AD16" s="44">
        <v>537</v>
      </c>
      <c r="AE16" s="49">
        <v>244</v>
      </c>
      <c r="AF16" s="45" t="s">
        <v>305</v>
      </c>
      <c r="AG16" s="48" t="s">
        <v>211</v>
      </c>
      <c r="AH16" s="65" t="s">
        <v>443</v>
      </c>
      <c r="AI16" s="65" t="s">
        <v>608</v>
      </c>
      <c r="AJ16" s="65" t="s">
        <v>608</v>
      </c>
      <c r="AK16" s="44">
        <v>537</v>
      </c>
      <c r="AL16" s="44"/>
      <c r="AM16" s="44"/>
      <c r="AN16" s="45"/>
      <c r="AO16" s="44"/>
      <c r="AP16" s="44"/>
      <c r="AQ16" s="44"/>
      <c r="AR16" s="44">
        <v>537</v>
      </c>
      <c r="AS16" s="44"/>
      <c r="AT16" s="44"/>
      <c r="AU16" s="45"/>
      <c r="AV16" s="44"/>
      <c r="AW16" s="44"/>
      <c r="AX16" s="44"/>
      <c r="AY16" s="44" t="s">
        <v>308</v>
      </c>
      <c r="AZ16" s="44" t="s">
        <v>309</v>
      </c>
      <c r="BA16" s="44" t="s">
        <v>67</v>
      </c>
      <c r="BB16" s="44" t="s">
        <v>69</v>
      </c>
      <c r="BC16" s="44" t="s">
        <v>78</v>
      </c>
      <c r="BD16" s="44" t="s">
        <v>76</v>
      </c>
      <c r="BE16" s="44" t="s">
        <v>351</v>
      </c>
      <c r="BF16" s="44" t="s">
        <v>311</v>
      </c>
    </row>
    <row r="17" spans="1:58" ht="101.25" customHeight="1">
      <c r="A17" s="30"/>
      <c r="B17" s="54" t="s">
        <v>29</v>
      </c>
      <c r="C17" s="44" t="s">
        <v>193</v>
      </c>
      <c r="D17" s="44" t="s">
        <v>30</v>
      </c>
      <c r="E17" s="44" t="s">
        <v>444</v>
      </c>
      <c r="F17" s="44" t="s">
        <v>445</v>
      </c>
      <c r="G17" s="44" t="s">
        <v>446</v>
      </c>
      <c r="H17" s="47">
        <v>1072321</v>
      </c>
      <c r="I17" s="47">
        <v>844500</v>
      </c>
      <c r="J17" s="47">
        <v>678280</v>
      </c>
      <c r="K17" s="45" t="s">
        <v>291</v>
      </c>
      <c r="L17" s="45" t="s">
        <v>296</v>
      </c>
      <c r="M17" s="55" t="s">
        <v>447</v>
      </c>
      <c r="N17" s="55" t="s">
        <v>448</v>
      </c>
      <c r="O17" s="55" t="s">
        <v>449</v>
      </c>
      <c r="P17" s="47">
        <v>1055625</v>
      </c>
      <c r="Q17" s="47">
        <v>923498</v>
      </c>
      <c r="R17" s="45" t="s">
        <v>295</v>
      </c>
      <c r="S17" s="45" t="s">
        <v>211</v>
      </c>
      <c r="T17" s="47" t="s">
        <v>450</v>
      </c>
      <c r="U17" s="47" t="s">
        <v>451</v>
      </c>
      <c r="V17" s="47" t="s">
        <v>452</v>
      </c>
      <c r="W17" s="47">
        <v>1305625</v>
      </c>
      <c r="X17" s="47">
        <v>955396</v>
      </c>
      <c r="Y17" s="45" t="s">
        <v>346</v>
      </c>
      <c r="Z17" s="45" t="s">
        <v>211</v>
      </c>
      <c r="AA17" s="47" t="s">
        <v>453</v>
      </c>
      <c r="AB17" s="47" t="s">
        <v>452</v>
      </c>
      <c r="AC17" s="47" t="s">
        <v>454</v>
      </c>
      <c r="AD17" s="47">
        <v>1305625</v>
      </c>
      <c r="AE17" s="51">
        <v>992340</v>
      </c>
      <c r="AF17" s="45" t="s">
        <v>305</v>
      </c>
      <c r="AG17" s="48" t="s">
        <v>371</v>
      </c>
      <c r="AH17" s="51" t="s">
        <v>455</v>
      </c>
      <c r="AI17" s="51" t="s">
        <v>456</v>
      </c>
      <c r="AJ17" s="51" t="s">
        <v>457</v>
      </c>
      <c r="AK17" s="47">
        <v>1305625</v>
      </c>
      <c r="AL17" s="47"/>
      <c r="AM17" s="47"/>
      <c r="AN17" s="45"/>
      <c r="AO17" s="47"/>
      <c r="AP17" s="47"/>
      <c r="AQ17" s="47"/>
      <c r="AR17" s="47">
        <v>1305625</v>
      </c>
      <c r="AS17" s="47"/>
      <c r="AT17" s="47"/>
      <c r="AU17" s="45"/>
      <c r="AV17" s="47"/>
      <c r="AW17" s="47"/>
      <c r="AX17" s="47"/>
      <c r="AY17" s="44" t="s">
        <v>308</v>
      </c>
      <c r="AZ17" s="44" t="s">
        <v>309</v>
      </c>
      <c r="BA17" s="44" t="s">
        <v>67</v>
      </c>
      <c r="BB17" s="44" t="s">
        <v>64</v>
      </c>
      <c r="BC17" s="44" t="s">
        <v>458</v>
      </c>
      <c r="BD17" s="44" t="s">
        <v>76</v>
      </c>
      <c r="BE17" s="44" t="s">
        <v>156</v>
      </c>
      <c r="BF17" s="44" t="s">
        <v>311</v>
      </c>
    </row>
    <row r="18" spans="1:58" ht="101.25" customHeight="1">
      <c r="A18" s="30"/>
      <c r="B18" s="54" t="s">
        <v>31</v>
      </c>
      <c r="C18" s="44" t="s">
        <v>193</v>
      </c>
      <c r="D18" s="44" t="s">
        <v>459</v>
      </c>
      <c r="E18" s="44" t="s">
        <v>460</v>
      </c>
      <c r="F18" s="44" t="s">
        <v>461</v>
      </c>
      <c r="G18" s="44" t="s">
        <v>399</v>
      </c>
      <c r="H18" s="44">
        <v>529</v>
      </c>
      <c r="I18" s="44">
        <v>529</v>
      </c>
      <c r="J18" s="44">
        <f>199+424</f>
        <v>623</v>
      </c>
      <c r="K18" s="45" t="s">
        <v>291</v>
      </c>
      <c r="L18" s="45"/>
      <c r="M18" s="55"/>
      <c r="N18" s="55" t="s">
        <v>412</v>
      </c>
      <c r="O18" s="55" t="s">
        <v>438</v>
      </c>
      <c r="P18" s="44">
        <v>529</v>
      </c>
      <c r="Q18" s="44">
        <v>1939</v>
      </c>
      <c r="R18" s="45" t="s">
        <v>295</v>
      </c>
      <c r="S18" s="45"/>
      <c r="T18" s="44"/>
      <c r="U18" s="44"/>
      <c r="V18" s="44" t="s">
        <v>462</v>
      </c>
      <c r="W18" s="44">
        <v>529</v>
      </c>
      <c r="X18" s="44">
        <v>701</v>
      </c>
      <c r="Y18" s="45" t="s">
        <v>346</v>
      </c>
      <c r="Z18" s="45" t="s">
        <v>211</v>
      </c>
      <c r="AA18" s="44"/>
      <c r="AB18" s="44"/>
      <c r="AC18" s="44" t="s">
        <v>463</v>
      </c>
      <c r="AD18" s="44">
        <v>529</v>
      </c>
      <c r="AE18" s="60">
        <v>730</v>
      </c>
      <c r="AF18" s="45" t="s">
        <v>305</v>
      </c>
      <c r="AG18" s="48"/>
      <c r="AH18" s="49"/>
      <c r="AI18" s="49" t="s">
        <v>604</v>
      </c>
      <c r="AJ18" s="49" t="s">
        <v>614</v>
      </c>
      <c r="AK18" s="44">
        <v>529</v>
      </c>
      <c r="AL18" s="44"/>
      <c r="AM18" s="44"/>
      <c r="AN18" s="45"/>
      <c r="AO18" s="44"/>
      <c r="AP18" s="44"/>
      <c r="AQ18" s="44"/>
      <c r="AR18" s="44">
        <v>529</v>
      </c>
      <c r="AS18" s="44"/>
      <c r="AT18" s="44"/>
      <c r="AU18" s="45"/>
      <c r="AV18" s="44"/>
      <c r="AW18" s="44"/>
      <c r="AX18" s="44"/>
      <c r="AY18" s="44" t="s">
        <v>308</v>
      </c>
      <c r="AZ18" s="44" t="s">
        <v>309</v>
      </c>
      <c r="BA18" s="44" t="s">
        <v>67</v>
      </c>
      <c r="BB18" s="44" t="s">
        <v>69</v>
      </c>
      <c r="BC18" s="44" t="s">
        <v>78</v>
      </c>
      <c r="BD18" s="44" t="s">
        <v>76</v>
      </c>
      <c r="BE18" s="44" t="s">
        <v>351</v>
      </c>
      <c r="BF18" s="44" t="s">
        <v>311</v>
      </c>
    </row>
    <row r="19" spans="1:58" ht="101.25" customHeight="1">
      <c r="A19" s="30"/>
      <c r="B19" s="54" t="s">
        <v>33</v>
      </c>
      <c r="C19" s="44" t="s">
        <v>193</v>
      </c>
      <c r="D19" s="44" t="s">
        <v>34</v>
      </c>
      <c r="E19" s="44" t="s">
        <v>464</v>
      </c>
      <c r="F19" s="44" t="s">
        <v>465</v>
      </c>
      <c r="G19" s="44" t="s">
        <v>399</v>
      </c>
      <c r="H19" s="44">
        <v>228</v>
      </c>
      <c r="I19" s="44">
        <v>228</v>
      </c>
      <c r="J19" s="44">
        <v>560</v>
      </c>
      <c r="K19" s="45" t="s">
        <v>291</v>
      </c>
      <c r="L19" s="45"/>
      <c r="M19" s="44"/>
      <c r="N19" s="44"/>
      <c r="O19" s="55" t="s">
        <v>466</v>
      </c>
      <c r="P19" s="44">
        <v>228</v>
      </c>
      <c r="Q19" s="44">
        <v>700</v>
      </c>
      <c r="R19" s="45" t="s">
        <v>295</v>
      </c>
      <c r="S19" s="45"/>
      <c r="T19" s="44"/>
      <c r="U19" s="44"/>
      <c r="V19" s="44" t="s">
        <v>467</v>
      </c>
      <c r="W19" s="44">
        <v>228</v>
      </c>
      <c r="X19" s="44">
        <v>563</v>
      </c>
      <c r="Y19" s="45" t="s">
        <v>346</v>
      </c>
      <c r="Z19" s="45" t="s">
        <v>211</v>
      </c>
      <c r="AA19" s="44"/>
      <c r="AB19" s="44"/>
      <c r="AC19" s="44" t="s">
        <v>468</v>
      </c>
      <c r="AD19" s="44">
        <v>228</v>
      </c>
      <c r="AE19" s="49">
        <v>1276</v>
      </c>
      <c r="AF19" s="45" t="s">
        <v>305</v>
      </c>
      <c r="AG19" s="48"/>
      <c r="AH19" s="66" t="s">
        <v>604</v>
      </c>
      <c r="AI19" s="66" t="s">
        <v>604</v>
      </c>
      <c r="AJ19" s="70" t="s">
        <v>469</v>
      </c>
      <c r="AK19" s="44">
        <v>228</v>
      </c>
      <c r="AL19" s="44"/>
      <c r="AM19" s="44"/>
      <c r="AN19" s="45"/>
      <c r="AO19" s="44"/>
      <c r="AP19" s="44"/>
      <c r="AQ19" s="44"/>
      <c r="AR19" s="44">
        <v>228</v>
      </c>
      <c r="AS19" s="44"/>
      <c r="AT19" s="44"/>
      <c r="AU19" s="45"/>
      <c r="AV19" s="44"/>
      <c r="AW19" s="44"/>
      <c r="AX19" s="44"/>
      <c r="AY19" s="44" t="s">
        <v>308</v>
      </c>
      <c r="AZ19" s="44" t="s">
        <v>309</v>
      </c>
      <c r="BA19" s="44" t="s">
        <v>67</v>
      </c>
      <c r="BB19" s="44" t="s">
        <v>69</v>
      </c>
      <c r="BC19" s="44" t="s">
        <v>78</v>
      </c>
      <c r="BD19" s="44" t="s">
        <v>76</v>
      </c>
      <c r="BE19" s="44" t="s">
        <v>351</v>
      </c>
      <c r="BF19" s="44" t="s">
        <v>311</v>
      </c>
    </row>
    <row r="20" spans="1:58" ht="101.25" customHeight="1">
      <c r="A20" s="30"/>
      <c r="B20" s="54" t="s">
        <v>35</v>
      </c>
      <c r="C20" s="44" t="s">
        <v>193</v>
      </c>
      <c r="D20" s="44" t="s">
        <v>36</v>
      </c>
      <c r="E20" s="44" t="s">
        <v>470</v>
      </c>
      <c r="F20" s="44" t="s">
        <v>471</v>
      </c>
      <c r="G20" s="44" t="s">
        <v>399</v>
      </c>
      <c r="H20" s="46">
        <v>3574</v>
      </c>
      <c r="I20" s="46">
        <v>3700</v>
      </c>
      <c r="J20" s="46">
        <v>1333</v>
      </c>
      <c r="K20" s="45" t="s">
        <v>291</v>
      </c>
      <c r="L20" s="45" t="s">
        <v>296</v>
      </c>
      <c r="M20" s="55" t="s">
        <v>472</v>
      </c>
      <c r="N20" s="59" t="s">
        <v>473</v>
      </c>
      <c r="O20" s="59" t="s">
        <v>474</v>
      </c>
      <c r="P20" s="46">
        <v>3800</v>
      </c>
      <c r="Q20" s="46">
        <v>1042</v>
      </c>
      <c r="R20" s="45" t="s">
        <v>295</v>
      </c>
      <c r="S20" s="45" t="s">
        <v>211</v>
      </c>
      <c r="T20" s="46" t="s">
        <v>475</v>
      </c>
      <c r="U20" s="46" t="s">
        <v>476</v>
      </c>
      <c r="V20" s="46" t="s">
        <v>477</v>
      </c>
      <c r="W20" s="46">
        <v>3900</v>
      </c>
      <c r="X20" s="46">
        <v>480</v>
      </c>
      <c r="Y20" s="45" t="s">
        <v>346</v>
      </c>
      <c r="Z20" s="45" t="s">
        <v>211</v>
      </c>
      <c r="AA20" s="46" t="s">
        <v>478</v>
      </c>
      <c r="AB20" s="46" t="s">
        <v>479</v>
      </c>
      <c r="AC20" s="46" t="s">
        <v>480</v>
      </c>
      <c r="AD20" s="46">
        <v>4000</v>
      </c>
      <c r="AE20" s="50">
        <v>1018</v>
      </c>
      <c r="AF20" s="45" t="s">
        <v>305</v>
      </c>
      <c r="AG20" s="48" t="s">
        <v>211</v>
      </c>
      <c r="AH20" s="50" t="s">
        <v>481</v>
      </c>
      <c r="AI20" s="50" t="s">
        <v>482</v>
      </c>
      <c r="AJ20" s="50" t="s">
        <v>483</v>
      </c>
      <c r="AK20" s="46">
        <v>4000</v>
      </c>
      <c r="AL20" s="46"/>
      <c r="AM20" s="46"/>
      <c r="AN20" s="45"/>
      <c r="AO20" s="46"/>
      <c r="AP20" s="46"/>
      <c r="AQ20" s="46"/>
      <c r="AR20" s="46">
        <v>4000</v>
      </c>
      <c r="AS20" s="46"/>
      <c r="AT20" s="46"/>
      <c r="AU20" s="45"/>
      <c r="AV20" s="46"/>
      <c r="AW20" s="46"/>
      <c r="AX20" s="46"/>
      <c r="AY20" s="44" t="s">
        <v>308</v>
      </c>
      <c r="AZ20" s="44" t="s">
        <v>309</v>
      </c>
      <c r="BA20" s="44" t="s">
        <v>67</v>
      </c>
      <c r="BB20" s="44" t="s">
        <v>69</v>
      </c>
      <c r="BC20" s="44" t="s">
        <v>379</v>
      </c>
      <c r="BD20" s="44" t="s">
        <v>76</v>
      </c>
      <c r="BE20" s="44" t="s">
        <v>351</v>
      </c>
      <c r="BF20" s="44" t="s">
        <v>311</v>
      </c>
    </row>
    <row r="21" spans="1:58" ht="101.25" hidden="1" customHeight="1">
      <c r="A21" s="30"/>
      <c r="B21" s="54" t="s">
        <v>37</v>
      </c>
      <c r="C21" s="44" t="s">
        <v>193</v>
      </c>
      <c r="D21" s="44" t="s">
        <v>38</v>
      </c>
      <c r="E21" s="44" t="s">
        <v>484</v>
      </c>
      <c r="F21" s="44" t="s">
        <v>485</v>
      </c>
      <c r="G21" s="44" t="s">
        <v>399</v>
      </c>
      <c r="H21" s="46">
        <v>0</v>
      </c>
      <c r="I21" s="46">
        <v>500</v>
      </c>
      <c r="J21" s="46">
        <v>5881</v>
      </c>
      <c r="K21" s="45" t="s">
        <v>291</v>
      </c>
      <c r="L21" s="45"/>
      <c r="M21" s="46"/>
      <c r="N21" s="46"/>
      <c r="O21" s="46" t="s">
        <v>486</v>
      </c>
      <c r="P21" s="46">
        <v>500</v>
      </c>
      <c r="Q21" s="46">
        <v>0</v>
      </c>
      <c r="R21" s="45" t="s">
        <v>295</v>
      </c>
      <c r="S21" s="45" t="s">
        <v>211</v>
      </c>
      <c r="T21" s="46" t="s">
        <v>487</v>
      </c>
      <c r="U21" s="46" t="s">
        <v>477</v>
      </c>
      <c r="V21" s="46" t="s">
        <v>477</v>
      </c>
      <c r="W21" s="46">
        <v>0</v>
      </c>
      <c r="X21" s="46"/>
      <c r="Y21" s="45" t="s">
        <v>346</v>
      </c>
      <c r="Z21" s="45"/>
      <c r="AA21" s="46"/>
      <c r="AB21" s="46"/>
      <c r="AC21" s="46"/>
      <c r="AD21" s="46">
        <v>0</v>
      </c>
      <c r="AE21" s="50"/>
      <c r="AF21" s="45" t="s">
        <v>305</v>
      </c>
      <c r="AG21" s="48"/>
      <c r="AH21" s="50"/>
      <c r="AI21" s="50"/>
      <c r="AJ21" s="50"/>
      <c r="AK21" s="46">
        <v>0</v>
      </c>
      <c r="AL21" s="46"/>
      <c r="AM21" s="46"/>
      <c r="AN21" s="45"/>
      <c r="AO21" s="46"/>
      <c r="AP21" s="46"/>
      <c r="AQ21" s="46"/>
      <c r="AR21" s="46">
        <v>0</v>
      </c>
      <c r="AS21" s="46"/>
      <c r="AT21" s="46"/>
      <c r="AU21" s="45"/>
      <c r="AV21" s="46"/>
      <c r="AW21" s="46"/>
      <c r="AX21" s="46"/>
      <c r="AY21" s="44" t="s">
        <v>308</v>
      </c>
      <c r="AZ21" s="44" t="s">
        <v>309</v>
      </c>
      <c r="BA21" s="44" t="s">
        <v>67</v>
      </c>
      <c r="BB21" s="44" t="s">
        <v>69</v>
      </c>
      <c r="BC21" s="44" t="s">
        <v>379</v>
      </c>
      <c r="BD21" s="44" t="s">
        <v>76</v>
      </c>
      <c r="BE21" s="44" t="s">
        <v>351</v>
      </c>
      <c r="BF21" s="44" t="s">
        <v>311</v>
      </c>
    </row>
    <row r="22" spans="1:58" ht="101.25" customHeight="1">
      <c r="A22" s="30"/>
      <c r="B22" s="54" t="s">
        <v>39</v>
      </c>
      <c r="C22" s="44" t="s">
        <v>193</v>
      </c>
      <c r="D22" s="44" t="s">
        <v>40</v>
      </c>
      <c r="E22" s="44" t="s">
        <v>460</v>
      </c>
      <c r="F22" s="44" t="s">
        <v>488</v>
      </c>
      <c r="G22" s="44" t="s">
        <v>399</v>
      </c>
      <c r="H22" s="44" t="s">
        <v>489</v>
      </c>
      <c r="I22" s="44">
        <v>300</v>
      </c>
      <c r="J22" s="44">
        <f>1024</f>
        <v>1024</v>
      </c>
      <c r="K22" s="45" t="s">
        <v>291</v>
      </c>
      <c r="L22" s="45"/>
      <c r="M22" s="44"/>
      <c r="N22" s="55" t="s">
        <v>412</v>
      </c>
      <c r="O22" s="55" t="s">
        <v>438</v>
      </c>
      <c r="P22" s="44">
        <v>300</v>
      </c>
      <c r="Q22" s="44">
        <v>1026</v>
      </c>
      <c r="R22" s="45" t="s">
        <v>295</v>
      </c>
      <c r="S22" s="45"/>
      <c r="T22" s="44"/>
      <c r="U22" s="44"/>
      <c r="V22" s="44" t="s">
        <v>462</v>
      </c>
      <c r="W22" s="44">
        <v>300</v>
      </c>
      <c r="X22" s="44">
        <v>1016</v>
      </c>
      <c r="Y22" s="45" t="s">
        <v>346</v>
      </c>
      <c r="Z22" s="45" t="s">
        <v>211</v>
      </c>
      <c r="AA22" s="44"/>
      <c r="AB22" s="44"/>
      <c r="AC22" s="44" t="s">
        <v>490</v>
      </c>
      <c r="AD22" s="44">
        <v>300</v>
      </c>
      <c r="AE22" s="49">
        <v>1096</v>
      </c>
      <c r="AF22" s="45" t="s">
        <v>305</v>
      </c>
      <c r="AG22" s="48"/>
      <c r="AH22" s="49"/>
      <c r="AI22" s="49" t="s">
        <v>604</v>
      </c>
      <c r="AJ22" s="49" t="s">
        <v>615</v>
      </c>
      <c r="AK22" s="44">
        <v>300</v>
      </c>
      <c r="AL22" s="44"/>
      <c r="AM22" s="44"/>
      <c r="AN22" s="45"/>
      <c r="AO22" s="44"/>
      <c r="AP22" s="44"/>
      <c r="AQ22" s="44"/>
      <c r="AR22" s="44">
        <v>300</v>
      </c>
      <c r="AS22" s="44"/>
      <c r="AT22" s="44"/>
      <c r="AU22" s="45"/>
      <c r="AV22" s="44"/>
      <c r="AW22" s="44"/>
      <c r="AX22" s="44"/>
      <c r="AY22" s="44" t="s">
        <v>308</v>
      </c>
      <c r="AZ22" s="44" t="s">
        <v>309</v>
      </c>
      <c r="BA22" s="44" t="s">
        <v>67</v>
      </c>
      <c r="BB22" s="44" t="s">
        <v>69</v>
      </c>
      <c r="BC22" s="44" t="s">
        <v>78</v>
      </c>
      <c r="BD22" s="44" t="s">
        <v>76</v>
      </c>
      <c r="BE22" s="44" t="s">
        <v>351</v>
      </c>
      <c r="BF22" s="44" t="s">
        <v>311</v>
      </c>
    </row>
    <row r="23" spans="1:58" ht="101.25" customHeight="1">
      <c r="A23" s="30"/>
      <c r="B23" s="54" t="s">
        <v>41</v>
      </c>
      <c r="C23" s="44" t="s">
        <v>193</v>
      </c>
      <c r="D23" s="44" t="s">
        <v>42</v>
      </c>
      <c r="E23" s="44" t="s">
        <v>460</v>
      </c>
      <c r="F23" s="44" t="s">
        <v>491</v>
      </c>
      <c r="G23" s="44" t="s">
        <v>399</v>
      </c>
      <c r="H23" s="44">
        <v>1</v>
      </c>
      <c r="I23" s="44">
        <v>10</v>
      </c>
      <c r="J23" s="44">
        <v>25</v>
      </c>
      <c r="K23" s="45" t="s">
        <v>291</v>
      </c>
      <c r="L23" s="45"/>
      <c r="M23" s="44"/>
      <c r="N23" s="44"/>
      <c r="O23" s="55" t="s">
        <v>492</v>
      </c>
      <c r="P23" s="44">
        <v>10</v>
      </c>
      <c r="Q23" s="44">
        <v>61</v>
      </c>
      <c r="R23" s="45" t="s">
        <v>295</v>
      </c>
      <c r="S23" s="45"/>
      <c r="T23" s="44"/>
      <c r="U23" s="44"/>
      <c r="V23" s="44" t="s">
        <v>493</v>
      </c>
      <c r="W23" s="44">
        <v>10</v>
      </c>
      <c r="X23" s="44">
        <v>12</v>
      </c>
      <c r="Y23" s="45" t="s">
        <v>346</v>
      </c>
      <c r="Z23" s="45" t="s">
        <v>211</v>
      </c>
      <c r="AA23" s="44"/>
      <c r="AB23" s="44" t="s">
        <v>494</v>
      </c>
      <c r="AC23" s="44" t="s">
        <v>495</v>
      </c>
      <c r="AD23" s="44">
        <v>10</v>
      </c>
      <c r="AE23" s="49">
        <v>4</v>
      </c>
      <c r="AF23" s="45" t="s">
        <v>305</v>
      </c>
      <c r="AG23" s="48" t="s">
        <v>211</v>
      </c>
      <c r="AH23" s="49" t="s">
        <v>496</v>
      </c>
      <c r="AI23" s="49" t="s">
        <v>497</v>
      </c>
      <c r="AJ23" s="49" t="s">
        <v>616</v>
      </c>
      <c r="AK23" s="44">
        <v>10</v>
      </c>
      <c r="AL23" s="44"/>
      <c r="AM23" s="44"/>
      <c r="AN23" s="45"/>
      <c r="AO23" s="44"/>
      <c r="AP23" s="44"/>
      <c r="AQ23" s="44"/>
      <c r="AR23" s="44">
        <v>10</v>
      </c>
      <c r="AS23" s="44"/>
      <c r="AT23" s="44"/>
      <c r="AU23" s="45"/>
      <c r="AV23" s="44"/>
      <c r="AW23" s="44"/>
      <c r="AX23" s="44"/>
      <c r="AY23" s="44" t="s">
        <v>308</v>
      </c>
      <c r="AZ23" s="44" t="s">
        <v>309</v>
      </c>
      <c r="BA23" s="44" t="s">
        <v>67</v>
      </c>
      <c r="BB23" s="44" t="s">
        <v>69</v>
      </c>
      <c r="BC23" s="44" t="s">
        <v>78</v>
      </c>
      <c r="BD23" s="44" t="s">
        <v>76</v>
      </c>
      <c r="BE23" s="44" t="s">
        <v>351</v>
      </c>
      <c r="BF23" s="44" t="s">
        <v>311</v>
      </c>
    </row>
    <row r="24" spans="1:58" ht="101.25" customHeight="1">
      <c r="A24" s="30"/>
      <c r="B24" s="54" t="s">
        <v>43</v>
      </c>
      <c r="C24" s="44" t="s">
        <v>193</v>
      </c>
      <c r="D24" s="44" t="s">
        <v>44</v>
      </c>
      <c r="E24" s="44" t="s">
        <v>498</v>
      </c>
      <c r="F24" s="44" t="s">
        <v>499</v>
      </c>
      <c r="G24" s="44" t="s">
        <v>399</v>
      </c>
      <c r="H24" s="46">
        <v>5760</v>
      </c>
      <c r="I24" s="46">
        <v>5184</v>
      </c>
      <c r="J24" s="46">
        <v>3270</v>
      </c>
      <c r="K24" s="45" t="s">
        <v>291</v>
      </c>
      <c r="L24" s="45" t="s">
        <v>296</v>
      </c>
      <c r="M24" s="57" t="s">
        <v>500</v>
      </c>
      <c r="N24" s="59" t="s">
        <v>501</v>
      </c>
      <c r="O24" s="59"/>
      <c r="P24" s="46">
        <v>6624</v>
      </c>
      <c r="Q24" s="46">
        <v>3838</v>
      </c>
      <c r="R24" s="45" t="s">
        <v>295</v>
      </c>
      <c r="S24" s="45" t="s">
        <v>371</v>
      </c>
      <c r="T24" s="46" t="s">
        <v>502</v>
      </c>
      <c r="U24" s="46" t="s">
        <v>503</v>
      </c>
      <c r="V24" s="46" t="s">
        <v>504</v>
      </c>
      <c r="W24" s="46">
        <v>7286</v>
      </c>
      <c r="X24" s="46">
        <v>3275</v>
      </c>
      <c r="Y24" s="45" t="s">
        <v>346</v>
      </c>
      <c r="Z24" s="45" t="s">
        <v>306</v>
      </c>
      <c r="AA24" s="46" t="s">
        <v>505</v>
      </c>
      <c r="AB24" s="46" t="s">
        <v>506</v>
      </c>
      <c r="AC24" s="46" t="s">
        <v>507</v>
      </c>
      <c r="AD24" s="46">
        <v>7286</v>
      </c>
      <c r="AE24" s="50">
        <v>2916</v>
      </c>
      <c r="AF24" s="45" t="s">
        <v>305</v>
      </c>
      <c r="AG24" s="68" t="s">
        <v>306</v>
      </c>
      <c r="AH24" s="69" t="s">
        <v>508</v>
      </c>
      <c r="AI24" s="67" t="s">
        <v>509</v>
      </c>
      <c r="AJ24" s="67" t="s">
        <v>510</v>
      </c>
      <c r="AK24" s="46">
        <v>7286</v>
      </c>
      <c r="AL24" s="46"/>
      <c r="AM24" s="46"/>
      <c r="AN24" s="45"/>
      <c r="AO24" s="46"/>
      <c r="AP24" s="46"/>
      <c r="AQ24" s="46"/>
      <c r="AR24" s="46">
        <v>7286</v>
      </c>
      <c r="AS24" s="46"/>
      <c r="AT24" s="46"/>
      <c r="AU24" s="45"/>
      <c r="AV24" s="46"/>
      <c r="AW24" s="46"/>
      <c r="AX24" s="46"/>
      <c r="AY24" s="44" t="s">
        <v>308</v>
      </c>
      <c r="AZ24" s="44" t="s">
        <v>309</v>
      </c>
      <c r="BA24" s="44" t="s">
        <v>67</v>
      </c>
      <c r="BB24" s="44" t="s">
        <v>69</v>
      </c>
      <c r="BC24" s="44" t="s">
        <v>75</v>
      </c>
      <c r="BD24" s="44" t="s">
        <v>76</v>
      </c>
      <c r="BE24" s="44" t="s">
        <v>351</v>
      </c>
      <c r="BF24" s="44" t="s">
        <v>311</v>
      </c>
    </row>
    <row r="25" spans="1:58" ht="101.25" customHeight="1">
      <c r="A25" s="30"/>
      <c r="B25" s="54" t="s">
        <v>45</v>
      </c>
      <c r="C25" s="44" t="s">
        <v>193</v>
      </c>
      <c r="D25" s="44" t="s">
        <v>46</v>
      </c>
      <c r="E25" s="44" t="s">
        <v>511</v>
      </c>
      <c r="F25" s="44" t="s">
        <v>512</v>
      </c>
      <c r="G25" s="44" t="s">
        <v>513</v>
      </c>
      <c r="H25" s="46">
        <v>106031</v>
      </c>
      <c r="I25" s="46">
        <v>95428</v>
      </c>
      <c r="J25" s="46">
        <f>53451+24224+2363</f>
        <v>80038</v>
      </c>
      <c r="K25" s="45" t="s">
        <v>291</v>
      </c>
      <c r="L25" s="45" t="s">
        <v>296</v>
      </c>
      <c r="M25" s="57" t="s">
        <v>514</v>
      </c>
      <c r="N25" s="59" t="s">
        <v>515</v>
      </c>
      <c r="O25" s="59"/>
      <c r="P25" s="46">
        <v>106031</v>
      </c>
      <c r="Q25" s="46">
        <v>143657</v>
      </c>
      <c r="R25" s="45" t="s">
        <v>295</v>
      </c>
      <c r="S25" s="45"/>
      <c r="T25" s="46"/>
      <c r="U25" s="46"/>
      <c r="V25" s="46" t="s">
        <v>516</v>
      </c>
      <c r="W25" s="46">
        <v>111332</v>
      </c>
      <c r="X25" s="46">
        <v>6183</v>
      </c>
      <c r="Y25" s="45" t="s">
        <v>346</v>
      </c>
      <c r="Z25" s="45" t="s">
        <v>371</v>
      </c>
      <c r="AA25" s="46" t="s">
        <v>517</v>
      </c>
      <c r="AB25" s="46" t="s">
        <v>518</v>
      </c>
      <c r="AC25" s="46" t="s">
        <v>519</v>
      </c>
      <c r="AD25" s="46">
        <v>111332</v>
      </c>
      <c r="AE25" s="67">
        <v>86064</v>
      </c>
      <c r="AF25" s="45" t="s">
        <v>305</v>
      </c>
      <c r="AG25" s="68" t="s">
        <v>371</v>
      </c>
      <c r="AH25" s="69" t="s">
        <v>520</v>
      </c>
      <c r="AI25" s="67" t="s">
        <v>521</v>
      </c>
      <c r="AJ25" s="67" t="s">
        <v>522</v>
      </c>
      <c r="AK25" s="46">
        <v>111332</v>
      </c>
      <c r="AL25" s="46"/>
      <c r="AM25" s="46"/>
      <c r="AN25" s="45"/>
      <c r="AO25" s="46"/>
      <c r="AP25" s="46"/>
      <c r="AQ25" s="46"/>
      <c r="AR25" s="46">
        <v>111332</v>
      </c>
      <c r="AS25" s="46"/>
      <c r="AT25" s="46"/>
      <c r="AU25" s="45"/>
      <c r="AV25" s="46"/>
      <c r="AW25" s="46"/>
      <c r="AX25" s="46"/>
      <c r="AY25" s="44" t="s">
        <v>523</v>
      </c>
      <c r="AZ25" s="44" t="s">
        <v>309</v>
      </c>
      <c r="BA25" s="44" t="s">
        <v>67</v>
      </c>
      <c r="BB25" s="44" t="s">
        <v>69</v>
      </c>
      <c r="BC25" s="44" t="s">
        <v>75</v>
      </c>
      <c r="BD25" s="44" t="s">
        <v>76</v>
      </c>
      <c r="BE25" s="44" t="s">
        <v>351</v>
      </c>
      <c r="BF25" s="44" t="s">
        <v>311</v>
      </c>
    </row>
    <row r="26" spans="1:58" ht="101.25" customHeight="1">
      <c r="A26" s="30"/>
      <c r="B26" s="54" t="s">
        <v>47</v>
      </c>
      <c r="C26" s="44" t="s">
        <v>193</v>
      </c>
      <c r="D26" s="44" t="s">
        <v>48</v>
      </c>
      <c r="E26" s="44" t="s">
        <v>460</v>
      </c>
      <c r="F26" s="44" t="s">
        <v>524</v>
      </c>
      <c r="G26" s="44" t="s">
        <v>399</v>
      </c>
      <c r="H26" s="44">
        <v>50</v>
      </c>
      <c r="I26" s="44">
        <v>50</v>
      </c>
      <c r="J26" s="44">
        <v>55</v>
      </c>
      <c r="K26" s="45" t="s">
        <v>291</v>
      </c>
      <c r="L26" s="45"/>
      <c r="M26" s="44"/>
      <c r="N26" s="55" t="s">
        <v>412</v>
      </c>
      <c r="O26" s="55" t="s">
        <v>438</v>
      </c>
      <c r="P26" s="44">
        <v>50</v>
      </c>
      <c r="Q26" s="44">
        <v>63</v>
      </c>
      <c r="R26" s="45" t="s">
        <v>295</v>
      </c>
      <c r="S26" s="45"/>
      <c r="T26" s="44"/>
      <c r="U26" s="44"/>
      <c r="V26" s="44" t="s">
        <v>462</v>
      </c>
      <c r="W26" s="44">
        <v>50</v>
      </c>
      <c r="X26" s="44">
        <v>56</v>
      </c>
      <c r="Y26" s="45" t="s">
        <v>346</v>
      </c>
      <c r="Z26" s="45" t="s">
        <v>211</v>
      </c>
      <c r="AA26" s="44"/>
      <c r="AB26" s="44"/>
      <c r="AC26" s="44" t="s">
        <v>525</v>
      </c>
      <c r="AD26" s="44">
        <v>50</v>
      </c>
      <c r="AE26" s="49">
        <v>52</v>
      </c>
      <c r="AF26" s="45" t="s">
        <v>305</v>
      </c>
      <c r="AG26" s="48"/>
      <c r="AH26" s="49"/>
      <c r="AI26" s="49" t="s">
        <v>604</v>
      </c>
      <c r="AJ26" s="49" t="s">
        <v>617</v>
      </c>
      <c r="AK26" s="44">
        <v>50</v>
      </c>
      <c r="AL26" s="44"/>
      <c r="AM26" s="44"/>
      <c r="AN26" s="45"/>
      <c r="AO26" s="44"/>
      <c r="AP26" s="44"/>
      <c r="AQ26" s="44"/>
      <c r="AR26" s="44">
        <v>50</v>
      </c>
      <c r="AS26" s="44"/>
      <c r="AT26" s="44"/>
      <c r="AU26" s="45"/>
      <c r="AV26" s="44"/>
      <c r="AW26" s="44"/>
      <c r="AX26" s="44"/>
      <c r="AY26" s="44" t="s">
        <v>308</v>
      </c>
      <c r="AZ26" s="44" t="s">
        <v>309</v>
      </c>
      <c r="BA26" s="44" t="s">
        <v>67</v>
      </c>
      <c r="BB26" s="44" t="s">
        <v>69</v>
      </c>
      <c r="BC26" s="44" t="s">
        <v>78</v>
      </c>
      <c r="BD26" s="44" t="s">
        <v>76</v>
      </c>
      <c r="BE26" s="44" t="s">
        <v>351</v>
      </c>
      <c r="BF26" s="44" t="s">
        <v>311</v>
      </c>
    </row>
    <row r="27" spans="1:58" ht="101.25" customHeight="1">
      <c r="A27" s="30"/>
      <c r="B27" s="54" t="s">
        <v>49</v>
      </c>
      <c r="C27" s="44" t="s">
        <v>193</v>
      </c>
      <c r="D27" s="44" t="s">
        <v>50</v>
      </c>
      <c r="E27" s="44" t="s">
        <v>470</v>
      </c>
      <c r="F27" s="44" t="s">
        <v>526</v>
      </c>
      <c r="G27" s="44" t="s">
        <v>399</v>
      </c>
      <c r="H27" s="44">
        <v>534</v>
      </c>
      <c r="I27" s="44">
        <v>600</v>
      </c>
      <c r="J27" s="44">
        <v>917</v>
      </c>
      <c r="K27" s="45" t="s">
        <v>291</v>
      </c>
      <c r="L27" s="45"/>
      <c r="M27" s="57" t="s">
        <v>527</v>
      </c>
      <c r="N27" s="55" t="s">
        <v>528</v>
      </c>
      <c r="O27" s="55" t="s">
        <v>529</v>
      </c>
      <c r="P27" s="44">
        <v>1000</v>
      </c>
      <c r="Q27" s="44">
        <v>1002</v>
      </c>
      <c r="R27" s="45" t="s">
        <v>295</v>
      </c>
      <c r="S27" s="45" t="s">
        <v>301</v>
      </c>
      <c r="T27" s="44" t="s">
        <v>530</v>
      </c>
      <c r="U27" s="44" t="s">
        <v>303</v>
      </c>
      <c r="V27" s="44" t="s">
        <v>304</v>
      </c>
      <c r="W27" s="44">
        <v>1200</v>
      </c>
      <c r="X27" s="44">
        <v>294</v>
      </c>
      <c r="Y27" s="45" t="s">
        <v>346</v>
      </c>
      <c r="Z27" s="45" t="s">
        <v>301</v>
      </c>
      <c r="AA27" s="44" t="s">
        <v>531</v>
      </c>
      <c r="AB27" s="44" t="s">
        <v>494</v>
      </c>
      <c r="AC27" s="44" t="s">
        <v>532</v>
      </c>
      <c r="AD27" s="44">
        <v>1500</v>
      </c>
      <c r="AE27" s="49">
        <v>494</v>
      </c>
      <c r="AF27" s="45" t="s">
        <v>305</v>
      </c>
      <c r="AG27" s="48" t="s">
        <v>211</v>
      </c>
      <c r="AH27" s="64" t="s">
        <v>533</v>
      </c>
      <c r="AI27" s="61" t="s">
        <v>534</v>
      </c>
      <c r="AJ27" s="62" t="s">
        <v>535</v>
      </c>
      <c r="AK27" s="44">
        <v>1500</v>
      </c>
      <c r="AL27" s="44"/>
      <c r="AM27" s="44"/>
      <c r="AN27" s="45"/>
      <c r="AO27" s="44"/>
      <c r="AP27" s="44"/>
      <c r="AQ27" s="44"/>
      <c r="AR27" s="44">
        <v>1500</v>
      </c>
      <c r="AS27" s="44"/>
      <c r="AT27" s="44"/>
      <c r="AU27" s="45"/>
      <c r="AV27" s="44"/>
      <c r="AW27" s="44"/>
      <c r="AX27" s="44"/>
      <c r="AY27" s="44" t="s">
        <v>308</v>
      </c>
      <c r="AZ27" s="44" t="s">
        <v>309</v>
      </c>
      <c r="BA27" s="44" t="s">
        <v>67</v>
      </c>
      <c r="BB27" s="44" t="s">
        <v>69</v>
      </c>
      <c r="BC27" s="44" t="s">
        <v>78</v>
      </c>
      <c r="BD27" s="44" t="s">
        <v>76</v>
      </c>
      <c r="BE27" s="44" t="s">
        <v>351</v>
      </c>
      <c r="BF27" s="44" t="s">
        <v>311</v>
      </c>
    </row>
    <row r="28" spans="1:58" ht="101.25" customHeight="1">
      <c r="A28" s="30"/>
      <c r="B28" s="54" t="s">
        <v>51</v>
      </c>
      <c r="C28" s="44" t="s">
        <v>193</v>
      </c>
      <c r="D28" s="44" t="s">
        <v>52</v>
      </c>
      <c r="E28" s="44" t="s">
        <v>418</v>
      </c>
      <c r="F28" s="44" t="s">
        <v>536</v>
      </c>
      <c r="G28" s="44" t="s">
        <v>399</v>
      </c>
      <c r="H28" s="44">
        <v>35</v>
      </c>
      <c r="I28" s="44">
        <v>35</v>
      </c>
      <c r="J28" s="44">
        <v>33</v>
      </c>
      <c r="K28" s="45" t="s">
        <v>291</v>
      </c>
      <c r="L28" s="45" t="s">
        <v>211</v>
      </c>
      <c r="M28" s="55" t="s">
        <v>537</v>
      </c>
      <c r="N28" s="55" t="s">
        <v>538</v>
      </c>
      <c r="O28" s="44" t="s">
        <v>539</v>
      </c>
      <c r="P28" s="44">
        <v>35</v>
      </c>
      <c r="Q28" s="44">
        <v>35</v>
      </c>
      <c r="R28" s="45" t="s">
        <v>295</v>
      </c>
      <c r="S28" s="45" t="s">
        <v>211</v>
      </c>
      <c r="T28" s="44" t="s">
        <v>540</v>
      </c>
      <c r="U28" s="44" t="s">
        <v>541</v>
      </c>
      <c r="V28" s="44" t="s">
        <v>318</v>
      </c>
      <c r="W28" s="44">
        <v>35</v>
      </c>
      <c r="X28" s="44">
        <v>36</v>
      </c>
      <c r="Y28" s="45" t="s">
        <v>346</v>
      </c>
      <c r="Z28" s="45" t="s">
        <v>211</v>
      </c>
      <c r="AA28" s="44"/>
      <c r="AB28" s="44"/>
      <c r="AC28" s="44" t="s">
        <v>542</v>
      </c>
      <c r="AD28" s="44">
        <v>35</v>
      </c>
      <c r="AE28" s="49">
        <v>34</v>
      </c>
      <c r="AF28" s="45" t="s">
        <v>305</v>
      </c>
      <c r="AG28" s="48" t="s">
        <v>306</v>
      </c>
      <c r="AH28" s="49" t="s">
        <v>543</v>
      </c>
      <c r="AI28" s="49" t="s">
        <v>609</v>
      </c>
      <c r="AJ28" s="49" t="s">
        <v>618</v>
      </c>
      <c r="AK28" s="44">
        <v>35</v>
      </c>
      <c r="AL28" s="44"/>
      <c r="AM28" s="44"/>
      <c r="AN28" s="45"/>
      <c r="AO28" s="44"/>
      <c r="AP28" s="44"/>
      <c r="AQ28" s="44"/>
      <c r="AR28" s="44">
        <v>35</v>
      </c>
      <c r="AS28" s="44"/>
      <c r="AT28" s="44"/>
      <c r="AU28" s="45"/>
      <c r="AV28" s="44"/>
      <c r="AW28" s="44"/>
      <c r="AX28" s="44"/>
      <c r="AY28" s="44" t="s">
        <v>308</v>
      </c>
      <c r="AZ28" s="44" t="s">
        <v>309</v>
      </c>
      <c r="BA28" s="44" t="s">
        <v>67</v>
      </c>
      <c r="BB28" s="44" t="s">
        <v>69</v>
      </c>
      <c r="BC28" s="44" t="s">
        <v>310</v>
      </c>
      <c r="BD28" s="44" t="s">
        <v>76</v>
      </c>
      <c r="BE28" s="44" t="s">
        <v>351</v>
      </c>
      <c r="BF28" s="44" t="s">
        <v>311</v>
      </c>
    </row>
    <row r="29" spans="1:58" ht="101.25" customHeight="1">
      <c r="A29" s="30"/>
      <c r="B29" s="54" t="s">
        <v>53</v>
      </c>
      <c r="C29" s="44" t="s">
        <v>193</v>
      </c>
      <c r="D29" s="44" t="s">
        <v>54</v>
      </c>
      <c r="E29" s="44" t="s">
        <v>397</v>
      </c>
      <c r="F29" s="44" t="s">
        <v>544</v>
      </c>
      <c r="G29" s="44" t="s">
        <v>399</v>
      </c>
      <c r="H29" s="46">
        <v>1700</v>
      </c>
      <c r="I29" s="46">
        <v>1700</v>
      </c>
      <c r="J29" s="46">
        <v>464</v>
      </c>
      <c r="K29" s="45" t="s">
        <v>291</v>
      </c>
      <c r="L29" s="45" t="s">
        <v>296</v>
      </c>
      <c r="M29" s="57" t="s">
        <v>545</v>
      </c>
      <c r="N29" s="59" t="s">
        <v>546</v>
      </c>
      <c r="O29" s="59" t="s">
        <v>547</v>
      </c>
      <c r="P29" s="46">
        <v>1700</v>
      </c>
      <c r="Q29" s="46">
        <v>126</v>
      </c>
      <c r="R29" s="45" t="s">
        <v>295</v>
      </c>
      <c r="S29" s="45" t="s">
        <v>301</v>
      </c>
      <c r="T29" s="46" t="s">
        <v>548</v>
      </c>
      <c r="U29" s="46" t="s">
        <v>549</v>
      </c>
      <c r="V29" s="46" t="s">
        <v>550</v>
      </c>
      <c r="W29" s="46">
        <v>2000</v>
      </c>
      <c r="X29" s="46">
        <v>170</v>
      </c>
      <c r="Y29" s="45" t="s">
        <v>346</v>
      </c>
      <c r="Z29" s="45" t="s">
        <v>301</v>
      </c>
      <c r="AA29" s="46" t="s">
        <v>531</v>
      </c>
      <c r="AB29" s="46" t="s">
        <v>551</v>
      </c>
      <c r="AC29" s="45" t="s">
        <v>304</v>
      </c>
      <c r="AD29" s="46">
        <v>2000</v>
      </c>
      <c r="AE29" s="50">
        <v>494</v>
      </c>
      <c r="AF29" s="45" t="s">
        <v>305</v>
      </c>
      <c r="AG29" s="48" t="s">
        <v>211</v>
      </c>
      <c r="AH29" s="64" t="s">
        <v>552</v>
      </c>
      <c r="AI29" s="61" t="s">
        <v>348</v>
      </c>
      <c r="AJ29" s="62" t="s">
        <v>553</v>
      </c>
      <c r="AK29" s="46">
        <v>2000</v>
      </c>
      <c r="AL29" s="46"/>
      <c r="AM29" s="46"/>
      <c r="AN29" s="45"/>
      <c r="AO29" s="46"/>
      <c r="AP29" s="46"/>
      <c r="AQ29" s="46"/>
      <c r="AR29" s="46">
        <v>2000</v>
      </c>
      <c r="AS29" s="46"/>
      <c r="AT29" s="46"/>
      <c r="AU29" s="45"/>
      <c r="AV29" s="46"/>
      <c r="AW29" s="46"/>
      <c r="AX29" s="46"/>
      <c r="AY29" s="44" t="s">
        <v>308</v>
      </c>
      <c r="AZ29" s="44" t="s">
        <v>309</v>
      </c>
      <c r="BA29" s="44" t="s">
        <v>67</v>
      </c>
      <c r="BB29" s="44" t="s">
        <v>69</v>
      </c>
      <c r="BC29" s="44" t="s">
        <v>78</v>
      </c>
      <c r="BD29" s="44" t="s">
        <v>76</v>
      </c>
      <c r="BE29" s="44" t="s">
        <v>351</v>
      </c>
      <c r="BF29" s="44" t="s">
        <v>311</v>
      </c>
    </row>
    <row r="30" spans="1:58" ht="101.25" customHeight="1">
      <c r="A30" s="30"/>
      <c r="B30" s="54" t="s">
        <v>55</v>
      </c>
      <c r="C30" s="44" t="s">
        <v>193</v>
      </c>
      <c r="D30" s="44" t="s">
        <v>554</v>
      </c>
      <c r="E30" s="44" t="s">
        <v>418</v>
      </c>
      <c r="F30" s="44" t="s">
        <v>555</v>
      </c>
      <c r="G30" s="44" t="s">
        <v>399</v>
      </c>
      <c r="H30" s="44">
        <v>23</v>
      </c>
      <c r="I30" s="44">
        <v>23</v>
      </c>
      <c r="J30" s="44">
        <v>20</v>
      </c>
      <c r="K30" s="45" t="s">
        <v>291</v>
      </c>
      <c r="L30" s="45" t="s">
        <v>296</v>
      </c>
      <c r="M30" s="55" t="s">
        <v>411</v>
      </c>
      <c r="N30" s="55" t="s">
        <v>412</v>
      </c>
      <c r="O30" s="55"/>
      <c r="P30" s="44">
        <v>23</v>
      </c>
      <c r="Q30" s="44">
        <v>32</v>
      </c>
      <c r="R30" s="45" t="s">
        <v>295</v>
      </c>
      <c r="S30" s="45"/>
      <c r="T30" s="44"/>
      <c r="U30" s="44"/>
      <c r="V30" s="44" t="s">
        <v>462</v>
      </c>
      <c r="W30" s="44">
        <v>23</v>
      </c>
      <c r="X30" s="44">
        <v>40</v>
      </c>
      <c r="Y30" s="45" t="s">
        <v>346</v>
      </c>
      <c r="Z30" s="45" t="s">
        <v>211</v>
      </c>
      <c r="AA30" s="44"/>
      <c r="AB30" s="44"/>
      <c r="AC30" s="44" t="s">
        <v>556</v>
      </c>
      <c r="AD30" s="44">
        <v>23</v>
      </c>
      <c r="AE30" s="49">
        <v>45</v>
      </c>
      <c r="AF30" s="45" t="s">
        <v>305</v>
      </c>
      <c r="AG30" s="48"/>
      <c r="AH30" s="49"/>
      <c r="AI30" s="49" t="s">
        <v>604</v>
      </c>
      <c r="AJ30" s="49" t="s">
        <v>619</v>
      </c>
      <c r="AK30" s="44">
        <v>23</v>
      </c>
      <c r="AL30" s="44"/>
      <c r="AM30" s="44"/>
      <c r="AN30" s="45"/>
      <c r="AO30" s="44"/>
      <c r="AP30" s="44"/>
      <c r="AQ30" s="44"/>
      <c r="AR30" s="44">
        <v>23</v>
      </c>
      <c r="AS30" s="44"/>
      <c r="AT30" s="44"/>
      <c r="AU30" s="45"/>
      <c r="AV30" s="44"/>
      <c r="AW30" s="44"/>
      <c r="AX30" s="44"/>
      <c r="AY30" s="44" t="s">
        <v>308</v>
      </c>
      <c r="AZ30" s="44" t="s">
        <v>309</v>
      </c>
      <c r="BA30" s="44" t="s">
        <v>67</v>
      </c>
      <c r="BB30" s="44" t="s">
        <v>69</v>
      </c>
      <c r="BC30" s="44" t="s">
        <v>78</v>
      </c>
      <c r="BD30" s="44" t="s">
        <v>76</v>
      </c>
      <c r="BE30" s="44" t="s">
        <v>351</v>
      </c>
      <c r="BF30" s="44" t="s">
        <v>311</v>
      </c>
    </row>
    <row r="31" spans="1:58" ht="15.75" customHeight="1">
      <c r="A31" s="30"/>
      <c r="B31" s="85" t="s">
        <v>557</v>
      </c>
      <c r="C31" s="85"/>
      <c r="D31" s="30"/>
      <c r="E31" s="30"/>
      <c r="F31" s="30"/>
      <c r="G31" s="30"/>
      <c r="H31" s="32"/>
      <c r="I31" s="32"/>
      <c r="J31" s="32"/>
      <c r="K31" s="32"/>
      <c r="L31" s="32"/>
      <c r="M31" s="32"/>
      <c r="N31" s="32"/>
      <c r="O31" s="32"/>
      <c r="P31" s="32"/>
      <c r="Q31" s="32"/>
      <c r="R31" s="32"/>
      <c r="S31" s="32"/>
      <c r="T31" s="32"/>
      <c r="U31" s="32"/>
      <c r="V31" s="32"/>
      <c r="W31" s="32"/>
      <c r="X31" s="32"/>
      <c r="Y31" s="32"/>
      <c r="Z31" s="32"/>
      <c r="AA31" s="32"/>
      <c r="AB31" s="32"/>
      <c r="AC31" s="32"/>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row>
    <row r="32" spans="1:58" ht="15.75" customHeight="1">
      <c r="A32" s="30"/>
      <c r="B32" s="30"/>
      <c r="C32" s="30"/>
      <c r="D32" s="30"/>
      <c r="E32" s="30"/>
      <c r="F32" s="30"/>
      <c r="G32" s="30"/>
      <c r="H32" s="32"/>
      <c r="I32" s="32"/>
      <c r="J32" s="32"/>
      <c r="K32" s="32"/>
      <c r="L32" s="32"/>
      <c r="M32" s="32"/>
      <c r="N32" s="32"/>
      <c r="O32" s="32"/>
      <c r="P32" s="32"/>
      <c r="Q32" s="32"/>
      <c r="R32" s="32"/>
      <c r="S32" s="32"/>
      <c r="T32" s="32"/>
      <c r="U32" s="32"/>
      <c r="V32" s="32"/>
      <c r="W32" s="32"/>
      <c r="X32" s="32"/>
      <c r="Y32" s="32"/>
      <c r="Z32" s="32"/>
      <c r="AA32" s="32"/>
      <c r="AB32" s="32"/>
      <c r="AC32" s="32"/>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row>
    <row r="33" spans="1:58" ht="15.75" customHeight="1">
      <c r="A33" s="30"/>
      <c r="B33" s="30"/>
      <c r="C33" s="30"/>
      <c r="D33" s="30"/>
      <c r="E33" s="30"/>
      <c r="F33" s="30"/>
      <c r="G33" s="30"/>
      <c r="H33" s="32"/>
      <c r="I33" s="32"/>
      <c r="J33" s="32"/>
      <c r="K33" s="32"/>
      <c r="L33" s="32"/>
      <c r="M33" s="32"/>
      <c r="N33" s="32"/>
      <c r="O33" s="32"/>
      <c r="P33" s="32"/>
      <c r="Q33" s="32"/>
      <c r="R33" s="32"/>
      <c r="S33" s="32"/>
      <c r="T33" s="32"/>
      <c r="U33" s="32"/>
      <c r="V33" s="32"/>
      <c r="W33" s="32"/>
      <c r="X33" s="32"/>
      <c r="Y33" s="32"/>
      <c r="Z33" s="32"/>
      <c r="AA33" s="32"/>
      <c r="AB33" s="32"/>
      <c r="AC33" s="32"/>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row>
    <row r="34" spans="1:58" ht="15.75" customHeight="1">
      <c r="A34" s="30"/>
      <c r="B34" s="30"/>
      <c r="C34" s="30"/>
      <c r="D34" s="30"/>
      <c r="E34" s="30"/>
      <c r="F34" s="30"/>
      <c r="G34" s="30"/>
      <c r="H34" s="32"/>
      <c r="I34" s="32"/>
      <c r="J34" s="32"/>
      <c r="K34" s="32"/>
      <c r="L34" s="32"/>
      <c r="M34" s="32"/>
      <c r="N34" s="32"/>
      <c r="O34" s="32"/>
      <c r="P34" s="32"/>
      <c r="Q34" s="32"/>
      <c r="R34" s="32"/>
      <c r="S34" s="32"/>
      <c r="T34" s="32"/>
      <c r="U34" s="32"/>
      <c r="V34" s="32"/>
      <c r="W34" s="32"/>
      <c r="X34" s="32"/>
      <c r="Y34" s="32"/>
      <c r="Z34" s="32"/>
      <c r="AA34" s="32"/>
      <c r="AB34" s="32"/>
      <c r="AC34" s="32"/>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row>
    <row r="35" spans="1:58" ht="15.75" customHeight="1">
      <c r="A35" s="30"/>
      <c r="B35" s="30"/>
      <c r="C35" s="30"/>
      <c r="D35" s="30"/>
      <c r="E35" s="30"/>
      <c r="F35" s="30"/>
      <c r="G35" s="30"/>
      <c r="H35" s="32"/>
      <c r="I35" s="32"/>
      <c r="J35" s="32"/>
      <c r="K35" s="32"/>
      <c r="L35" s="32"/>
      <c r="M35" s="32"/>
      <c r="N35" s="32"/>
      <c r="O35" s="32"/>
      <c r="P35" s="32"/>
      <c r="Q35" s="32"/>
      <c r="R35" s="32"/>
      <c r="S35" s="32"/>
      <c r="T35" s="32"/>
      <c r="U35" s="32"/>
      <c r="V35" s="32"/>
      <c r="W35" s="32"/>
      <c r="X35" s="32"/>
      <c r="Y35" s="32"/>
      <c r="Z35" s="32"/>
      <c r="AA35" s="32"/>
      <c r="AB35" s="32"/>
      <c r="AC35" s="32"/>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row>
    <row r="36" spans="1:58" ht="15.75" customHeight="1">
      <c r="A36" s="30"/>
      <c r="B36" s="30"/>
      <c r="C36" s="30"/>
      <c r="D36" s="30"/>
      <c r="E36" s="30"/>
      <c r="F36" s="30"/>
      <c r="G36" s="30"/>
      <c r="H36" s="32"/>
      <c r="I36" s="32"/>
      <c r="J36" s="32"/>
      <c r="K36" s="32"/>
      <c r="L36" s="32"/>
      <c r="M36" s="32"/>
      <c r="N36" s="32"/>
      <c r="O36" s="32"/>
      <c r="P36" s="32"/>
      <c r="Q36" s="32"/>
      <c r="R36" s="32"/>
      <c r="S36" s="32"/>
      <c r="T36" s="32"/>
      <c r="U36" s="32"/>
      <c r="V36" s="32"/>
      <c r="W36" s="32"/>
      <c r="X36" s="32"/>
      <c r="Y36" s="32"/>
      <c r="Z36" s="32"/>
      <c r="AA36" s="32"/>
      <c r="AB36" s="32"/>
      <c r="AC36" s="32"/>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row>
    <row r="37" spans="1:58" ht="15.75" customHeight="1">
      <c r="A37" s="30"/>
      <c r="B37" s="30"/>
      <c r="C37" s="30"/>
      <c r="D37" s="30"/>
      <c r="E37" s="30"/>
      <c r="F37" s="30"/>
      <c r="G37" s="30"/>
      <c r="H37" s="32"/>
      <c r="I37" s="32"/>
      <c r="J37" s="32"/>
      <c r="K37" s="32"/>
      <c r="L37" s="32"/>
      <c r="M37" s="32"/>
      <c r="N37" s="32"/>
      <c r="O37" s="32"/>
      <c r="P37" s="32"/>
      <c r="Q37" s="32"/>
      <c r="R37" s="32"/>
      <c r="S37" s="32"/>
      <c r="T37" s="32"/>
      <c r="U37" s="32"/>
      <c r="V37" s="32"/>
      <c r="W37" s="32"/>
      <c r="X37" s="32"/>
      <c r="Y37" s="32"/>
      <c r="Z37" s="32"/>
      <c r="AA37" s="32"/>
      <c r="AB37" s="32"/>
      <c r="AC37" s="32"/>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row>
    <row r="38" spans="1:58" ht="15.75" customHeight="1">
      <c r="A38" s="30"/>
      <c r="B38" s="30"/>
      <c r="C38" s="30"/>
      <c r="D38" s="30"/>
      <c r="E38" s="30"/>
      <c r="F38" s="30"/>
      <c r="G38" s="30"/>
      <c r="H38" s="32"/>
      <c r="I38" s="32"/>
      <c r="J38" s="32"/>
      <c r="K38" s="32"/>
      <c r="L38" s="32"/>
      <c r="M38" s="32"/>
      <c r="N38" s="32"/>
      <c r="O38" s="32"/>
      <c r="P38" s="32"/>
      <c r="Q38" s="32"/>
      <c r="R38" s="32"/>
      <c r="S38" s="32"/>
      <c r="T38" s="32"/>
      <c r="U38" s="32"/>
      <c r="V38" s="32"/>
      <c r="W38" s="32"/>
      <c r="X38" s="32"/>
      <c r="Y38" s="32"/>
      <c r="Z38" s="32"/>
      <c r="AA38" s="32"/>
      <c r="AB38" s="32"/>
      <c r="AC38" s="32"/>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row>
    <row r="39" spans="1:58" ht="15.75" customHeight="1">
      <c r="A39" s="30"/>
      <c r="B39" s="30"/>
      <c r="C39" s="30"/>
      <c r="D39" s="30"/>
      <c r="E39" s="30"/>
      <c r="F39" s="30"/>
      <c r="G39" s="30"/>
      <c r="H39" s="32"/>
      <c r="I39" s="32"/>
      <c r="J39" s="32"/>
      <c r="K39" s="32"/>
      <c r="L39" s="32"/>
      <c r="M39" s="32"/>
      <c r="N39" s="32"/>
      <c r="O39" s="32"/>
      <c r="P39" s="32"/>
      <c r="Q39" s="32"/>
      <c r="R39" s="32"/>
      <c r="S39" s="32"/>
      <c r="T39" s="32"/>
      <c r="U39" s="32"/>
      <c r="V39" s="32"/>
      <c r="W39" s="32"/>
      <c r="X39" s="32"/>
      <c r="Y39" s="32"/>
      <c r="Z39" s="32"/>
      <c r="AA39" s="32"/>
      <c r="AB39" s="32"/>
      <c r="AC39" s="32"/>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row>
    <row r="40" spans="1:58" ht="15.75" customHeight="1">
      <c r="A40" s="30"/>
      <c r="B40" s="30"/>
      <c r="C40" s="30"/>
      <c r="D40" s="30"/>
      <c r="E40" s="30"/>
      <c r="F40" s="30"/>
      <c r="G40" s="30"/>
      <c r="H40" s="32"/>
      <c r="I40" s="32"/>
      <c r="J40" s="32"/>
      <c r="K40" s="32"/>
      <c r="L40" s="32"/>
      <c r="M40" s="32"/>
      <c r="N40" s="32"/>
      <c r="O40" s="32"/>
      <c r="P40" s="32"/>
      <c r="Q40" s="32"/>
      <c r="R40" s="32"/>
      <c r="S40" s="32"/>
      <c r="T40" s="32"/>
      <c r="U40" s="32"/>
      <c r="V40" s="32"/>
      <c r="W40" s="32"/>
      <c r="X40" s="32"/>
      <c r="Y40" s="32"/>
      <c r="Z40" s="32"/>
      <c r="AA40" s="32"/>
      <c r="AB40" s="32"/>
      <c r="AC40" s="32"/>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row>
    <row r="41" spans="1:58" ht="15.75" customHeight="1">
      <c r="A41" s="30"/>
      <c r="B41" s="30"/>
      <c r="C41" s="30"/>
      <c r="D41" s="30"/>
      <c r="E41" s="30"/>
      <c r="F41" s="30"/>
      <c r="G41" s="30"/>
      <c r="H41" s="32"/>
      <c r="I41" s="32"/>
      <c r="J41" s="32"/>
      <c r="K41" s="32"/>
      <c r="L41" s="32"/>
      <c r="M41" s="32"/>
      <c r="N41" s="32"/>
      <c r="O41" s="32"/>
      <c r="P41" s="32"/>
      <c r="Q41" s="32"/>
      <c r="R41" s="32"/>
      <c r="S41" s="32"/>
      <c r="T41" s="32"/>
      <c r="U41" s="32"/>
      <c r="V41" s="32"/>
      <c r="W41" s="32"/>
      <c r="X41" s="32"/>
      <c r="Y41" s="32"/>
      <c r="Z41" s="32"/>
      <c r="AA41" s="32"/>
      <c r="AB41" s="32"/>
      <c r="AC41" s="32"/>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row>
    <row r="42" spans="1:58" ht="15.75" customHeight="1">
      <c r="A42" s="30"/>
      <c r="B42" s="30"/>
      <c r="C42" s="30"/>
      <c r="D42" s="30"/>
      <c r="E42" s="30"/>
      <c r="F42" s="30"/>
      <c r="G42" s="30"/>
      <c r="H42" s="32"/>
      <c r="I42" s="32"/>
      <c r="J42" s="32"/>
      <c r="K42" s="32"/>
      <c r="L42" s="32"/>
      <c r="M42" s="32"/>
      <c r="N42" s="32"/>
      <c r="O42" s="32"/>
      <c r="P42" s="32"/>
      <c r="Q42" s="32"/>
      <c r="R42" s="32"/>
      <c r="S42" s="32"/>
      <c r="T42" s="32"/>
      <c r="U42" s="32"/>
      <c r="V42" s="32"/>
      <c r="W42" s="32"/>
      <c r="X42" s="32"/>
      <c r="Y42" s="32"/>
      <c r="Z42" s="32"/>
      <c r="AA42" s="32"/>
      <c r="AB42" s="32"/>
      <c r="AC42" s="32"/>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row>
    <row r="43" spans="1:58" ht="15.75" customHeight="1">
      <c r="A43" s="30"/>
      <c r="B43" s="30"/>
      <c r="C43" s="30"/>
      <c r="D43" s="30"/>
      <c r="E43" s="30"/>
      <c r="F43" s="30"/>
      <c r="G43" s="30"/>
      <c r="H43" s="32"/>
      <c r="I43" s="32"/>
      <c r="J43" s="32"/>
      <c r="K43" s="32"/>
      <c r="L43" s="32"/>
      <c r="M43" s="32"/>
      <c r="N43" s="32"/>
      <c r="O43" s="32"/>
      <c r="P43" s="32"/>
      <c r="Q43" s="32"/>
      <c r="R43" s="32"/>
      <c r="S43" s="32"/>
      <c r="T43" s="32"/>
      <c r="U43" s="32"/>
      <c r="V43" s="32"/>
      <c r="W43" s="32"/>
      <c r="X43" s="32"/>
      <c r="Y43" s="32"/>
      <c r="Z43" s="32"/>
      <c r="AA43" s="32"/>
      <c r="AB43" s="32"/>
      <c r="AC43" s="32"/>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row>
    <row r="44" spans="1:58" ht="15.75" customHeight="1">
      <c r="A44" s="30"/>
      <c r="B44" s="30"/>
      <c r="C44" s="30"/>
      <c r="D44" s="30"/>
      <c r="E44" s="30"/>
      <c r="F44" s="30"/>
      <c r="G44" s="30"/>
      <c r="H44" s="32"/>
      <c r="I44" s="32"/>
      <c r="J44" s="32"/>
      <c r="K44" s="32"/>
      <c r="L44" s="32"/>
      <c r="M44" s="32"/>
      <c r="N44" s="32"/>
      <c r="O44" s="32"/>
      <c r="P44" s="32"/>
      <c r="Q44" s="32"/>
      <c r="R44" s="32"/>
      <c r="S44" s="32"/>
      <c r="T44" s="32"/>
      <c r="U44" s="32"/>
      <c r="V44" s="32"/>
      <c r="W44" s="32"/>
      <c r="X44" s="32"/>
      <c r="Y44" s="32"/>
      <c r="Z44" s="32"/>
      <c r="AA44" s="32"/>
      <c r="AB44" s="32"/>
      <c r="AC44" s="32"/>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row>
    <row r="45" spans="1:58" ht="15.75" customHeight="1">
      <c r="A45" s="30"/>
      <c r="B45" s="30"/>
      <c r="C45" s="30"/>
      <c r="D45" s="30"/>
      <c r="E45" s="30"/>
      <c r="F45" s="30"/>
      <c r="G45" s="30"/>
      <c r="H45" s="32"/>
      <c r="I45" s="32"/>
      <c r="J45" s="32"/>
      <c r="K45" s="32"/>
      <c r="L45" s="32"/>
      <c r="M45" s="32"/>
      <c r="N45" s="32"/>
      <c r="O45" s="32"/>
      <c r="P45" s="32"/>
      <c r="Q45" s="32"/>
      <c r="R45" s="32"/>
      <c r="S45" s="32"/>
      <c r="T45" s="32"/>
      <c r="U45" s="32"/>
      <c r="V45" s="32"/>
      <c r="W45" s="32"/>
      <c r="X45" s="32"/>
      <c r="Y45" s="32"/>
      <c r="Z45" s="32"/>
      <c r="AA45" s="32"/>
      <c r="AB45" s="32"/>
      <c r="AC45" s="32"/>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row>
    <row r="46" spans="1:58" ht="15.75" customHeight="1">
      <c r="A46" s="30"/>
      <c r="B46" s="30"/>
      <c r="C46" s="30"/>
      <c r="D46" s="30"/>
      <c r="E46" s="30"/>
      <c r="F46" s="30"/>
      <c r="G46" s="30"/>
      <c r="H46" s="32"/>
      <c r="I46" s="32"/>
      <c r="J46" s="32"/>
      <c r="K46" s="32"/>
      <c r="L46" s="32"/>
      <c r="M46" s="32"/>
      <c r="N46" s="32"/>
      <c r="O46" s="32"/>
      <c r="P46" s="32"/>
      <c r="Q46" s="32"/>
      <c r="R46" s="32"/>
      <c r="S46" s="32"/>
      <c r="T46" s="32"/>
      <c r="U46" s="32"/>
      <c r="V46" s="32"/>
      <c r="W46" s="32"/>
      <c r="X46" s="32"/>
      <c r="Y46" s="32"/>
      <c r="Z46" s="32"/>
      <c r="AA46" s="32"/>
      <c r="AB46" s="32"/>
      <c r="AC46" s="32"/>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row>
    <row r="47" spans="1:58" ht="15.75" customHeight="1">
      <c r="A47" s="30"/>
      <c r="B47" s="30"/>
      <c r="C47" s="30"/>
      <c r="D47" s="30"/>
      <c r="E47" s="30"/>
      <c r="F47" s="30"/>
      <c r="G47" s="30"/>
      <c r="H47" s="32"/>
      <c r="I47" s="32"/>
      <c r="J47" s="32"/>
      <c r="K47" s="32"/>
      <c r="L47" s="32"/>
      <c r="M47" s="32"/>
      <c r="N47" s="32"/>
      <c r="O47" s="32"/>
      <c r="P47" s="32"/>
      <c r="Q47" s="32"/>
      <c r="R47" s="32"/>
      <c r="S47" s="32"/>
      <c r="T47" s="32"/>
      <c r="U47" s="32"/>
      <c r="V47" s="32"/>
      <c r="W47" s="32"/>
      <c r="X47" s="32"/>
      <c r="Y47" s="32"/>
      <c r="Z47" s="32"/>
      <c r="AA47" s="32"/>
      <c r="AB47" s="32"/>
      <c r="AC47" s="32"/>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row>
    <row r="48" spans="1:58" ht="15.75" customHeight="1">
      <c r="A48" s="30"/>
      <c r="B48" s="30"/>
      <c r="C48" s="30"/>
      <c r="D48" s="30"/>
      <c r="E48" s="30"/>
      <c r="F48" s="30"/>
      <c r="G48" s="30"/>
      <c r="H48" s="32"/>
      <c r="I48" s="32"/>
      <c r="J48" s="32"/>
      <c r="K48" s="32"/>
      <c r="L48" s="32"/>
      <c r="M48" s="32"/>
      <c r="N48" s="32"/>
      <c r="O48" s="32"/>
      <c r="P48" s="32"/>
      <c r="Q48" s="32"/>
      <c r="R48" s="32"/>
      <c r="S48" s="32"/>
      <c r="T48" s="32"/>
      <c r="U48" s="32"/>
      <c r="V48" s="32"/>
      <c r="W48" s="32"/>
      <c r="X48" s="32"/>
      <c r="Y48" s="32"/>
      <c r="Z48" s="32"/>
      <c r="AA48" s="32"/>
      <c r="AB48" s="32"/>
      <c r="AC48" s="32"/>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row>
    <row r="49" spans="1:58" ht="15.75" customHeight="1">
      <c r="A49" s="30"/>
      <c r="B49" s="30"/>
      <c r="C49" s="30"/>
      <c r="D49" s="30"/>
      <c r="E49" s="30"/>
      <c r="F49" s="30"/>
      <c r="G49" s="30"/>
      <c r="H49" s="32"/>
      <c r="I49" s="32"/>
      <c r="J49" s="32"/>
      <c r="K49" s="32"/>
      <c r="L49" s="32"/>
      <c r="M49" s="32"/>
      <c r="N49" s="32"/>
      <c r="O49" s="32"/>
      <c r="P49" s="32"/>
      <c r="Q49" s="32"/>
      <c r="R49" s="32"/>
      <c r="S49" s="32"/>
      <c r="T49" s="32"/>
      <c r="U49" s="32"/>
      <c r="V49" s="32"/>
      <c r="W49" s="32"/>
      <c r="X49" s="32"/>
      <c r="Y49" s="32"/>
      <c r="Z49" s="32"/>
      <c r="AA49" s="32"/>
      <c r="AB49" s="32"/>
      <c r="AC49" s="32"/>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row>
    <row r="50" spans="1:58" ht="15.75" customHeight="1">
      <c r="A50" s="30"/>
      <c r="B50" s="30"/>
      <c r="C50" s="30"/>
      <c r="D50" s="30"/>
      <c r="E50" s="30"/>
      <c r="F50" s="30"/>
      <c r="G50" s="30"/>
      <c r="H50" s="32"/>
      <c r="I50" s="32"/>
      <c r="J50" s="32"/>
      <c r="K50" s="32"/>
      <c r="L50" s="32"/>
      <c r="M50" s="32"/>
      <c r="N50" s="32"/>
      <c r="O50" s="32"/>
      <c r="P50" s="32"/>
      <c r="Q50" s="32"/>
      <c r="R50" s="32"/>
      <c r="S50" s="32"/>
      <c r="T50" s="32"/>
      <c r="U50" s="32"/>
      <c r="V50" s="32"/>
      <c r="W50" s="32"/>
      <c r="X50" s="32"/>
      <c r="Y50" s="32"/>
      <c r="Z50" s="32"/>
      <c r="AA50" s="32"/>
      <c r="AB50" s="32"/>
      <c r="AC50" s="32"/>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row>
    <row r="51" spans="1:58" ht="15.75" customHeight="1">
      <c r="A51" s="30"/>
      <c r="B51" s="30"/>
      <c r="C51" s="30"/>
      <c r="D51" s="30"/>
      <c r="E51" s="30"/>
      <c r="F51" s="30"/>
      <c r="G51" s="30"/>
      <c r="H51" s="32"/>
      <c r="I51" s="32"/>
      <c r="J51" s="32"/>
      <c r="K51" s="32"/>
      <c r="L51" s="32"/>
      <c r="M51" s="32"/>
      <c r="N51" s="32"/>
      <c r="O51" s="32"/>
      <c r="P51" s="32"/>
      <c r="Q51" s="32"/>
      <c r="R51" s="32"/>
      <c r="S51" s="32"/>
      <c r="T51" s="32"/>
      <c r="U51" s="32"/>
      <c r="V51" s="32"/>
      <c r="W51" s="32"/>
      <c r="X51" s="32"/>
      <c r="Y51" s="32"/>
      <c r="Z51" s="32"/>
      <c r="AA51" s="32"/>
      <c r="AB51" s="32"/>
      <c r="AC51" s="32"/>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row>
    <row r="52" spans="1:58" ht="15.75" customHeight="1">
      <c r="A52" s="30"/>
      <c r="B52" s="30"/>
      <c r="C52" s="30"/>
      <c r="D52" s="30"/>
      <c r="E52" s="30"/>
      <c r="F52" s="30"/>
      <c r="G52" s="30"/>
      <c r="H52" s="32"/>
      <c r="I52" s="32"/>
      <c r="J52" s="32"/>
      <c r="K52" s="32"/>
      <c r="L52" s="32"/>
      <c r="M52" s="32"/>
      <c r="N52" s="32"/>
      <c r="O52" s="32"/>
      <c r="P52" s="32"/>
      <c r="Q52" s="32"/>
      <c r="R52" s="32"/>
      <c r="S52" s="32"/>
      <c r="T52" s="32"/>
      <c r="U52" s="32"/>
      <c r="V52" s="32"/>
      <c r="W52" s="32"/>
      <c r="X52" s="32"/>
      <c r="Y52" s="32"/>
      <c r="Z52" s="32"/>
      <c r="AA52" s="32"/>
      <c r="AB52" s="32"/>
      <c r="AC52" s="32"/>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row>
    <row r="53" spans="1:58" ht="15.75" customHeight="1">
      <c r="A53" s="30"/>
      <c r="B53" s="30"/>
      <c r="C53" s="30"/>
      <c r="D53" s="30"/>
      <c r="E53" s="30"/>
      <c r="F53" s="30"/>
      <c r="G53" s="30"/>
      <c r="H53" s="32"/>
      <c r="I53" s="32"/>
      <c r="J53" s="32"/>
      <c r="K53" s="32"/>
      <c r="L53" s="32"/>
      <c r="M53" s="32"/>
      <c r="N53" s="32"/>
      <c r="O53" s="32"/>
      <c r="P53" s="32"/>
      <c r="Q53" s="32"/>
      <c r="R53" s="32"/>
      <c r="S53" s="32"/>
      <c r="T53" s="32"/>
      <c r="U53" s="32"/>
      <c r="V53" s="32"/>
      <c r="W53" s="32"/>
      <c r="X53" s="32"/>
      <c r="Y53" s="32"/>
      <c r="Z53" s="32"/>
      <c r="AA53" s="32"/>
      <c r="AB53" s="32"/>
      <c r="AC53" s="32"/>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row>
    <row r="54" spans="1:58" ht="15.75" customHeight="1">
      <c r="A54" s="30"/>
      <c r="B54" s="30"/>
      <c r="C54" s="30"/>
      <c r="D54" s="30"/>
      <c r="E54" s="30"/>
      <c r="F54" s="30"/>
      <c r="G54" s="30"/>
      <c r="H54" s="32"/>
      <c r="I54" s="32"/>
      <c r="J54" s="32"/>
      <c r="K54" s="32"/>
      <c r="L54" s="32"/>
      <c r="M54" s="32"/>
      <c r="N54" s="32"/>
      <c r="O54" s="32"/>
      <c r="P54" s="32"/>
      <c r="Q54" s="32"/>
      <c r="R54" s="32"/>
      <c r="S54" s="32"/>
      <c r="T54" s="32"/>
      <c r="U54" s="32"/>
      <c r="V54" s="32"/>
      <c r="W54" s="32"/>
      <c r="X54" s="32"/>
      <c r="Y54" s="32"/>
      <c r="Z54" s="32"/>
      <c r="AA54" s="32"/>
      <c r="AB54" s="32"/>
      <c r="AC54" s="32"/>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row>
    <row r="55" spans="1:58" ht="15.75" customHeight="1">
      <c r="A55" s="30"/>
      <c r="B55" s="30"/>
      <c r="C55" s="30"/>
      <c r="D55" s="30"/>
      <c r="E55" s="30"/>
      <c r="F55" s="30"/>
      <c r="G55" s="30"/>
      <c r="H55" s="32"/>
      <c r="I55" s="32"/>
      <c r="J55" s="32"/>
      <c r="K55" s="32"/>
      <c r="L55" s="32"/>
      <c r="M55" s="32"/>
      <c r="N55" s="32"/>
      <c r="O55" s="32"/>
      <c r="P55" s="32"/>
      <c r="Q55" s="32"/>
      <c r="R55" s="32"/>
      <c r="S55" s="32"/>
      <c r="T55" s="32"/>
      <c r="U55" s="32"/>
      <c r="V55" s="32"/>
      <c r="W55" s="32"/>
      <c r="X55" s="32"/>
      <c r="Y55" s="32"/>
      <c r="Z55" s="32"/>
      <c r="AA55" s="32"/>
      <c r="AB55" s="32"/>
      <c r="AC55" s="32"/>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row>
    <row r="56" spans="1:58" ht="15.75" customHeight="1">
      <c r="A56" s="30"/>
      <c r="B56" s="30"/>
      <c r="C56" s="30"/>
      <c r="D56" s="30"/>
      <c r="E56" s="30"/>
      <c r="F56" s="30"/>
      <c r="G56" s="30"/>
      <c r="H56" s="32"/>
      <c r="I56" s="32"/>
      <c r="J56" s="32"/>
      <c r="K56" s="32"/>
      <c r="L56" s="32"/>
      <c r="M56" s="32"/>
      <c r="N56" s="32"/>
      <c r="O56" s="32"/>
      <c r="P56" s="32"/>
      <c r="Q56" s="32"/>
      <c r="R56" s="32"/>
      <c r="S56" s="32"/>
      <c r="T56" s="32"/>
      <c r="U56" s="32"/>
      <c r="V56" s="32"/>
      <c r="W56" s="32"/>
      <c r="X56" s="32"/>
      <c r="Y56" s="32"/>
      <c r="Z56" s="32"/>
      <c r="AA56" s="32"/>
      <c r="AB56" s="32"/>
      <c r="AC56" s="32"/>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row>
    <row r="57" spans="1:58" ht="15.75" customHeight="1">
      <c r="A57" s="30"/>
      <c r="B57" s="30"/>
      <c r="C57" s="30"/>
      <c r="D57" s="30"/>
      <c r="E57" s="30"/>
      <c r="F57" s="30"/>
      <c r="G57" s="30"/>
      <c r="H57" s="32"/>
      <c r="I57" s="32"/>
      <c r="J57" s="32"/>
      <c r="K57" s="32"/>
      <c r="L57" s="32"/>
      <c r="M57" s="32"/>
      <c r="N57" s="32"/>
      <c r="O57" s="32"/>
      <c r="P57" s="32"/>
      <c r="Q57" s="32"/>
      <c r="R57" s="32"/>
      <c r="S57" s="32"/>
      <c r="T57" s="32"/>
      <c r="U57" s="32"/>
      <c r="V57" s="32"/>
      <c r="W57" s="32"/>
      <c r="X57" s="32"/>
      <c r="Y57" s="32"/>
      <c r="Z57" s="32"/>
      <c r="AA57" s="32"/>
      <c r="AB57" s="32"/>
      <c r="AC57" s="32"/>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row>
    <row r="58" spans="1:58" ht="15.75" customHeight="1">
      <c r="A58" s="30"/>
      <c r="B58" s="30"/>
      <c r="C58" s="30"/>
      <c r="D58" s="30"/>
      <c r="E58" s="30"/>
      <c r="F58" s="30"/>
      <c r="G58" s="30"/>
      <c r="H58" s="32"/>
      <c r="I58" s="32"/>
      <c r="J58" s="32"/>
      <c r="K58" s="32"/>
      <c r="L58" s="32"/>
      <c r="M58" s="32"/>
      <c r="N58" s="32"/>
      <c r="O58" s="32"/>
      <c r="P58" s="32"/>
      <c r="Q58" s="32"/>
      <c r="R58" s="32"/>
      <c r="S58" s="32"/>
      <c r="T58" s="32"/>
      <c r="U58" s="32"/>
      <c r="V58" s="32"/>
      <c r="W58" s="32"/>
      <c r="X58" s="32"/>
      <c r="Y58" s="32"/>
      <c r="Z58" s="32"/>
      <c r="AA58" s="32"/>
      <c r="AB58" s="32"/>
      <c r="AC58" s="32"/>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row>
    <row r="59" spans="1:58" ht="15.75" customHeight="1">
      <c r="A59" s="30"/>
      <c r="B59" s="30"/>
      <c r="C59" s="30"/>
      <c r="D59" s="30"/>
      <c r="E59" s="30"/>
      <c r="F59" s="30"/>
      <c r="G59" s="30"/>
      <c r="H59" s="32"/>
      <c r="I59" s="32"/>
      <c r="J59" s="32"/>
      <c r="K59" s="32"/>
      <c r="L59" s="32"/>
      <c r="M59" s="32"/>
      <c r="N59" s="32"/>
      <c r="O59" s="32"/>
      <c r="P59" s="32"/>
      <c r="Q59" s="32"/>
      <c r="R59" s="32"/>
      <c r="S59" s="32"/>
      <c r="T59" s="32"/>
      <c r="U59" s="32"/>
      <c r="V59" s="32"/>
      <c r="W59" s="32"/>
      <c r="X59" s="32"/>
      <c r="Y59" s="32"/>
      <c r="Z59" s="32"/>
      <c r="AA59" s="32"/>
      <c r="AB59" s="32"/>
      <c r="AC59" s="32"/>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row>
    <row r="60" spans="1:58" ht="15.75" customHeight="1">
      <c r="A60" s="30"/>
      <c r="B60" s="30"/>
      <c r="C60" s="30"/>
      <c r="D60" s="30"/>
      <c r="E60" s="30"/>
      <c r="F60" s="30"/>
      <c r="G60" s="30"/>
      <c r="H60" s="32"/>
      <c r="I60" s="32"/>
      <c r="J60" s="32"/>
      <c r="K60" s="32"/>
      <c r="L60" s="32"/>
      <c r="M60" s="32"/>
      <c r="N60" s="32"/>
      <c r="O60" s="32"/>
      <c r="P60" s="32"/>
      <c r="Q60" s="32"/>
      <c r="R60" s="32"/>
      <c r="S60" s="32"/>
      <c r="T60" s="32"/>
      <c r="U60" s="32"/>
      <c r="V60" s="32"/>
      <c r="W60" s="32"/>
      <c r="X60" s="32"/>
      <c r="Y60" s="32"/>
      <c r="Z60" s="32"/>
      <c r="AA60" s="32"/>
      <c r="AB60" s="32"/>
      <c r="AC60" s="32"/>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row>
    <row r="61" spans="1:58" ht="15.75" customHeight="1">
      <c r="A61" s="30"/>
      <c r="B61" s="30"/>
      <c r="C61" s="30"/>
      <c r="D61" s="30"/>
      <c r="E61" s="30"/>
      <c r="F61" s="30"/>
      <c r="G61" s="30"/>
      <c r="H61" s="32"/>
      <c r="I61" s="32"/>
      <c r="J61" s="32"/>
      <c r="K61" s="32"/>
      <c r="L61" s="32"/>
      <c r="M61" s="32"/>
      <c r="N61" s="32"/>
      <c r="O61" s="32"/>
      <c r="P61" s="32"/>
      <c r="Q61" s="32"/>
      <c r="R61" s="32"/>
      <c r="S61" s="32"/>
      <c r="T61" s="32"/>
      <c r="U61" s="32"/>
      <c r="V61" s="32"/>
      <c r="W61" s="32"/>
      <c r="X61" s="32"/>
      <c r="Y61" s="32"/>
      <c r="Z61" s="32"/>
      <c r="AA61" s="32"/>
      <c r="AB61" s="32"/>
      <c r="AC61" s="32"/>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row>
    <row r="62" spans="1:58" ht="15.75" customHeight="1">
      <c r="A62" s="30"/>
      <c r="B62" s="30"/>
      <c r="C62" s="30"/>
      <c r="D62" s="30"/>
      <c r="E62" s="30"/>
      <c r="F62" s="30"/>
      <c r="G62" s="30"/>
      <c r="H62" s="32"/>
      <c r="I62" s="32"/>
      <c r="J62" s="32"/>
      <c r="K62" s="32"/>
      <c r="L62" s="32"/>
      <c r="M62" s="32"/>
      <c r="N62" s="32"/>
      <c r="O62" s="32"/>
      <c r="P62" s="32"/>
      <c r="Q62" s="32"/>
      <c r="R62" s="32"/>
      <c r="S62" s="32"/>
      <c r="T62" s="32"/>
      <c r="U62" s="32"/>
      <c r="V62" s="32"/>
      <c r="W62" s="32"/>
      <c r="X62" s="32"/>
      <c r="Y62" s="32"/>
      <c r="Z62" s="32"/>
      <c r="AA62" s="32"/>
      <c r="AB62" s="32"/>
      <c r="AC62" s="32"/>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row>
    <row r="63" spans="1:58" ht="15.75" customHeight="1">
      <c r="A63" s="30"/>
      <c r="B63" s="30"/>
      <c r="C63" s="30"/>
      <c r="D63" s="30"/>
      <c r="E63" s="30"/>
      <c r="F63" s="30"/>
      <c r="G63" s="30"/>
      <c r="H63" s="32"/>
      <c r="I63" s="32"/>
      <c r="J63" s="32"/>
      <c r="K63" s="32"/>
      <c r="L63" s="32"/>
      <c r="M63" s="32"/>
      <c r="N63" s="32"/>
      <c r="O63" s="32"/>
      <c r="P63" s="32"/>
      <c r="Q63" s="32"/>
      <c r="R63" s="32"/>
      <c r="S63" s="32"/>
      <c r="T63" s="32"/>
      <c r="U63" s="32"/>
      <c r="V63" s="32"/>
      <c r="W63" s="32"/>
      <c r="X63" s="32"/>
      <c r="Y63" s="32"/>
      <c r="Z63" s="32"/>
      <c r="AA63" s="32"/>
      <c r="AB63" s="32"/>
      <c r="AC63" s="32"/>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row>
    <row r="64" spans="1:58" ht="15.75" customHeight="1">
      <c r="A64" s="30"/>
      <c r="B64" s="30"/>
      <c r="C64" s="30"/>
      <c r="D64" s="30"/>
      <c r="E64" s="30"/>
      <c r="F64" s="30"/>
      <c r="G64" s="30"/>
      <c r="H64" s="32"/>
      <c r="I64" s="32"/>
      <c r="J64" s="32"/>
      <c r="K64" s="32"/>
      <c r="L64" s="32"/>
      <c r="M64" s="32"/>
      <c r="N64" s="32"/>
      <c r="O64" s="32"/>
      <c r="P64" s="32"/>
      <c r="Q64" s="32"/>
      <c r="R64" s="32"/>
      <c r="S64" s="32"/>
      <c r="T64" s="32"/>
      <c r="U64" s="32"/>
      <c r="V64" s="32"/>
      <c r="W64" s="32"/>
      <c r="X64" s="32"/>
      <c r="Y64" s="32"/>
      <c r="Z64" s="32"/>
      <c r="AA64" s="32"/>
      <c r="AB64" s="32"/>
      <c r="AC64" s="32"/>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row>
    <row r="65" spans="1:58" ht="15.75" customHeight="1">
      <c r="A65" s="30"/>
      <c r="B65" s="30"/>
      <c r="C65" s="30"/>
      <c r="D65" s="30"/>
      <c r="E65" s="30"/>
      <c r="F65" s="30"/>
      <c r="G65" s="30"/>
      <c r="H65" s="32"/>
      <c r="I65" s="32"/>
      <c r="J65" s="32"/>
      <c r="K65" s="32"/>
      <c r="L65" s="32"/>
      <c r="M65" s="32"/>
      <c r="N65" s="32"/>
      <c r="O65" s="32"/>
      <c r="P65" s="32"/>
      <c r="Q65" s="32"/>
      <c r="R65" s="32"/>
      <c r="S65" s="32"/>
      <c r="T65" s="32"/>
      <c r="U65" s="32"/>
      <c r="V65" s="32"/>
      <c r="W65" s="32"/>
      <c r="X65" s="32"/>
      <c r="Y65" s="32"/>
      <c r="Z65" s="32"/>
      <c r="AA65" s="32"/>
      <c r="AB65" s="32"/>
      <c r="AC65" s="32"/>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row>
    <row r="66" spans="1:58" ht="15.75" customHeight="1">
      <c r="A66" s="30"/>
      <c r="B66" s="30"/>
      <c r="C66" s="30"/>
      <c r="D66" s="30"/>
      <c r="E66" s="30"/>
      <c r="F66" s="30"/>
      <c r="G66" s="30"/>
      <c r="H66" s="32"/>
      <c r="I66" s="32"/>
      <c r="J66" s="32"/>
      <c r="K66" s="32"/>
      <c r="L66" s="32"/>
      <c r="M66" s="32"/>
      <c r="N66" s="32"/>
      <c r="O66" s="32"/>
      <c r="P66" s="32"/>
      <c r="Q66" s="32"/>
      <c r="R66" s="32"/>
      <c r="S66" s="32"/>
      <c r="T66" s="32"/>
      <c r="U66" s="32"/>
      <c r="V66" s="32"/>
      <c r="W66" s="32"/>
      <c r="X66" s="32"/>
      <c r="Y66" s="32"/>
      <c r="Z66" s="32"/>
      <c r="AA66" s="32"/>
      <c r="AB66" s="32"/>
      <c r="AC66" s="32"/>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row>
    <row r="67" spans="1:58" ht="15.75" customHeight="1">
      <c r="A67" s="30"/>
      <c r="B67" s="30"/>
      <c r="C67" s="30"/>
      <c r="D67" s="30"/>
      <c r="E67" s="30"/>
      <c r="F67" s="30"/>
      <c r="G67" s="30"/>
      <c r="H67" s="32"/>
      <c r="I67" s="32"/>
      <c r="J67" s="32"/>
      <c r="K67" s="32"/>
      <c r="L67" s="32"/>
      <c r="M67" s="32"/>
      <c r="N67" s="32"/>
      <c r="O67" s="32"/>
      <c r="P67" s="32"/>
      <c r="Q67" s="32"/>
      <c r="R67" s="32"/>
      <c r="S67" s="32"/>
      <c r="T67" s="32"/>
      <c r="U67" s="32"/>
      <c r="V67" s="32"/>
      <c r="W67" s="32"/>
      <c r="X67" s="32"/>
      <c r="Y67" s="32"/>
      <c r="Z67" s="32"/>
      <c r="AA67" s="32"/>
      <c r="AB67" s="32"/>
      <c r="AC67" s="32"/>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row>
    <row r="68" spans="1:58" ht="15.75" customHeight="1">
      <c r="A68" s="30"/>
      <c r="B68" s="30"/>
      <c r="C68" s="30"/>
      <c r="D68" s="30"/>
      <c r="E68" s="30"/>
      <c r="F68" s="30"/>
      <c r="G68" s="30"/>
      <c r="H68" s="32"/>
      <c r="I68" s="32"/>
      <c r="J68" s="32"/>
      <c r="K68" s="32"/>
      <c r="L68" s="32"/>
      <c r="M68" s="32"/>
      <c r="N68" s="32"/>
      <c r="O68" s="32"/>
      <c r="P68" s="32"/>
      <c r="Q68" s="32"/>
      <c r="R68" s="32"/>
      <c r="S68" s="32"/>
      <c r="T68" s="32"/>
      <c r="U68" s="32"/>
      <c r="V68" s="32"/>
      <c r="W68" s="32"/>
      <c r="X68" s="32"/>
      <c r="Y68" s="32"/>
      <c r="Z68" s="32"/>
      <c r="AA68" s="32"/>
      <c r="AB68" s="32"/>
      <c r="AC68" s="32"/>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row>
    <row r="69" spans="1:58" ht="15.75" customHeight="1">
      <c r="A69" s="30"/>
      <c r="B69" s="30"/>
      <c r="C69" s="30"/>
      <c r="D69" s="30"/>
      <c r="E69" s="30"/>
      <c r="F69" s="30"/>
      <c r="G69" s="30"/>
      <c r="H69" s="32"/>
      <c r="I69" s="32"/>
      <c r="J69" s="32"/>
      <c r="K69" s="32"/>
      <c r="L69" s="32"/>
      <c r="M69" s="32"/>
      <c r="N69" s="32"/>
      <c r="O69" s="32"/>
      <c r="P69" s="32"/>
      <c r="Q69" s="32"/>
      <c r="R69" s="32"/>
      <c r="S69" s="32"/>
      <c r="T69" s="32"/>
      <c r="U69" s="32"/>
      <c r="V69" s="32"/>
      <c r="W69" s="32"/>
      <c r="X69" s="32"/>
      <c r="Y69" s="32"/>
      <c r="Z69" s="32"/>
      <c r="AA69" s="32"/>
      <c r="AB69" s="32"/>
      <c r="AC69" s="32"/>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row>
    <row r="70" spans="1:58" ht="15.75" customHeight="1">
      <c r="A70" s="30"/>
      <c r="B70" s="30"/>
      <c r="C70" s="30"/>
      <c r="D70" s="30"/>
      <c r="E70" s="30"/>
      <c r="F70" s="30"/>
      <c r="G70" s="30"/>
      <c r="H70" s="32"/>
      <c r="I70" s="32"/>
      <c r="J70" s="32"/>
      <c r="K70" s="32"/>
      <c r="L70" s="32"/>
      <c r="M70" s="32"/>
      <c r="N70" s="32"/>
      <c r="O70" s="32"/>
      <c r="P70" s="32"/>
      <c r="Q70" s="32"/>
      <c r="R70" s="32"/>
      <c r="S70" s="32"/>
      <c r="T70" s="32"/>
      <c r="U70" s="32"/>
      <c r="V70" s="32"/>
      <c r="W70" s="32"/>
      <c r="X70" s="32"/>
      <c r="Y70" s="32"/>
      <c r="Z70" s="32"/>
      <c r="AA70" s="32"/>
      <c r="AB70" s="32"/>
      <c r="AC70" s="32"/>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row>
    <row r="71" spans="1:58" ht="15.75" customHeight="1">
      <c r="A71" s="30"/>
      <c r="B71" s="30"/>
      <c r="C71" s="30"/>
      <c r="D71" s="30"/>
      <c r="E71" s="30"/>
      <c r="F71" s="30"/>
      <c r="G71" s="30"/>
      <c r="H71" s="32"/>
      <c r="I71" s="32"/>
      <c r="J71" s="32"/>
      <c r="K71" s="32"/>
      <c r="L71" s="32"/>
      <c r="M71" s="32"/>
      <c r="N71" s="32"/>
      <c r="O71" s="32"/>
      <c r="P71" s="32"/>
      <c r="Q71" s="32"/>
      <c r="R71" s="32"/>
      <c r="S71" s="32"/>
      <c r="T71" s="32"/>
      <c r="U71" s="32"/>
      <c r="V71" s="32"/>
      <c r="W71" s="32"/>
      <c r="X71" s="32"/>
      <c r="Y71" s="32"/>
      <c r="Z71" s="32"/>
      <c r="AA71" s="32"/>
      <c r="AB71" s="32"/>
      <c r="AC71" s="32"/>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row>
    <row r="72" spans="1:58" ht="15.75" customHeight="1">
      <c r="A72" s="30"/>
      <c r="B72" s="30"/>
      <c r="C72" s="30"/>
      <c r="D72" s="30"/>
      <c r="E72" s="30"/>
      <c r="F72" s="30"/>
      <c r="G72" s="30"/>
      <c r="H72" s="32"/>
      <c r="I72" s="32"/>
      <c r="J72" s="32"/>
      <c r="K72" s="32"/>
      <c r="L72" s="32"/>
      <c r="M72" s="32"/>
      <c r="N72" s="32"/>
      <c r="O72" s="32"/>
      <c r="P72" s="32"/>
      <c r="Q72" s="32"/>
      <c r="R72" s="32"/>
      <c r="S72" s="32"/>
      <c r="T72" s="32"/>
      <c r="U72" s="32"/>
      <c r="V72" s="32"/>
      <c r="W72" s="32"/>
      <c r="X72" s="32"/>
      <c r="Y72" s="32"/>
      <c r="Z72" s="32"/>
      <c r="AA72" s="32"/>
      <c r="AB72" s="32"/>
      <c r="AC72" s="32"/>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row>
    <row r="73" spans="1:58" ht="15.75" customHeight="1">
      <c r="A73" s="30"/>
      <c r="B73" s="30"/>
      <c r="C73" s="30"/>
      <c r="D73" s="30"/>
      <c r="E73" s="30"/>
      <c r="F73" s="30"/>
      <c r="G73" s="30"/>
      <c r="H73" s="32"/>
      <c r="I73" s="32"/>
      <c r="J73" s="32"/>
      <c r="K73" s="32"/>
      <c r="L73" s="32"/>
      <c r="M73" s="32"/>
      <c r="N73" s="32"/>
      <c r="O73" s="32"/>
      <c r="P73" s="32"/>
      <c r="Q73" s="32"/>
      <c r="R73" s="32"/>
      <c r="S73" s="32"/>
      <c r="T73" s="32"/>
      <c r="U73" s="32"/>
      <c r="V73" s="32"/>
      <c r="W73" s="32"/>
      <c r="X73" s="32"/>
      <c r="Y73" s="32"/>
      <c r="Z73" s="32"/>
      <c r="AA73" s="32"/>
      <c r="AB73" s="32"/>
      <c r="AC73" s="32"/>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row>
    <row r="74" spans="1:58" ht="15.75" customHeight="1">
      <c r="A74" s="30"/>
      <c r="B74" s="30"/>
      <c r="C74" s="30"/>
      <c r="D74" s="30"/>
      <c r="E74" s="30"/>
      <c r="F74" s="30"/>
      <c r="G74" s="30"/>
      <c r="H74" s="32"/>
      <c r="I74" s="32"/>
      <c r="J74" s="32"/>
      <c r="K74" s="32"/>
      <c r="L74" s="32"/>
      <c r="M74" s="32"/>
      <c r="N74" s="32"/>
      <c r="O74" s="32"/>
      <c r="P74" s="32"/>
      <c r="Q74" s="32"/>
      <c r="R74" s="32"/>
      <c r="S74" s="32"/>
      <c r="T74" s="32"/>
      <c r="U74" s="32"/>
      <c r="V74" s="32"/>
      <c r="W74" s="32"/>
      <c r="X74" s="32"/>
      <c r="Y74" s="32"/>
      <c r="Z74" s="32"/>
      <c r="AA74" s="32"/>
      <c r="AB74" s="32"/>
      <c r="AC74" s="32"/>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row>
    <row r="75" spans="1:58" ht="15.75" customHeight="1">
      <c r="A75" s="30"/>
      <c r="B75" s="30"/>
      <c r="C75" s="30"/>
      <c r="D75" s="30"/>
      <c r="E75" s="30"/>
      <c r="F75" s="30"/>
      <c r="G75" s="30"/>
      <c r="H75" s="32"/>
      <c r="I75" s="32"/>
      <c r="J75" s="32"/>
      <c r="K75" s="32"/>
      <c r="L75" s="32"/>
      <c r="M75" s="32"/>
      <c r="N75" s="32"/>
      <c r="O75" s="32"/>
      <c r="P75" s="32"/>
      <c r="Q75" s="32"/>
      <c r="R75" s="32"/>
      <c r="S75" s="32"/>
      <c r="T75" s="32"/>
      <c r="U75" s="32"/>
      <c r="V75" s="32"/>
      <c r="W75" s="32"/>
      <c r="X75" s="32"/>
      <c r="Y75" s="32"/>
      <c r="Z75" s="32"/>
      <c r="AA75" s="32"/>
      <c r="AB75" s="32"/>
      <c r="AC75" s="32"/>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row>
    <row r="76" spans="1:58" ht="15.75" customHeight="1">
      <c r="A76" s="30"/>
      <c r="B76" s="30"/>
      <c r="C76" s="30"/>
      <c r="D76" s="30"/>
      <c r="E76" s="30"/>
      <c r="F76" s="30"/>
      <c r="G76" s="30"/>
      <c r="H76" s="32"/>
      <c r="I76" s="32"/>
      <c r="J76" s="32"/>
      <c r="K76" s="32"/>
      <c r="L76" s="32"/>
      <c r="M76" s="32"/>
      <c r="N76" s="32"/>
      <c r="O76" s="32"/>
      <c r="P76" s="32"/>
      <c r="Q76" s="32"/>
      <c r="R76" s="32"/>
      <c r="S76" s="32"/>
      <c r="T76" s="32"/>
      <c r="U76" s="32"/>
      <c r="V76" s="32"/>
      <c r="W76" s="32"/>
      <c r="X76" s="32"/>
      <c r="Y76" s="32"/>
      <c r="Z76" s="32"/>
      <c r="AA76" s="32"/>
      <c r="AB76" s="32"/>
      <c r="AC76" s="32"/>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row>
    <row r="77" spans="1:58" ht="15.75" customHeight="1">
      <c r="A77" s="30"/>
      <c r="B77" s="30"/>
      <c r="C77" s="30"/>
      <c r="D77" s="30"/>
      <c r="E77" s="30"/>
      <c r="F77" s="30"/>
      <c r="G77" s="30"/>
      <c r="H77" s="32"/>
      <c r="I77" s="32"/>
      <c r="J77" s="32"/>
      <c r="K77" s="32"/>
      <c r="L77" s="32"/>
      <c r="M77" s="32"/>
      <c r="N77" s="32"/>
      <c r="O77" s="32"/>
      <c r="P77" s="32"/>
      <c r="Q77" s="32"/>
      <c r="R77" s="32"/>
      <c r="S77" s="32"/>
      <c r="T77" s="32"/>
      <c r="U77" s="32"/>
      <c r="V77" s="32"/>
      <c r="W77" s="32"/>
      <c r="X77" s="32"/>
      <c r="Y77" s="32"/>
      <c r="Z77" s="32"/>
      <c r="AA77" s="32"/>
      <c r="AB77" s="32"/>
      <c r="AC77" s="32"/>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row>
    <row r="78" spans="1:58" ht="15.75" customHeight="1">
      <c r="A78" s="30"/>
      <c r="B78" s="30"/>
      <c r="C78" s="30"/>
      <c r="D78" s="30"/>
      <c r="E78" s="30"/>
      <c r="F78" s="30"/>
      <c r="G78" s="30"/>
      <c r="H78" s="32"/>
      <c r="I78" s="32"/>
      <c r="J78" s="32"/>
      <c r="K78" s="32"/>
      <c r="L78" s="32"/>
      <c r="M78" s="32"/>
      <c r="N78" s="32"/>
      <c r="O78" s="32"/>
      <c r="P78" s="32"/>
      <c r="Q78" s="32"/>
      <c r="R78" s="32"/>
      <c r="S78" s="32"/>
      <c r="T78" s="32"/>
      <c r="U78" s="32"/>
      <c r="V78" s="32"/>
      <c r="W78" s="32"/>
      <c r="X78" s="32"/>
      <c r="Y78" s="32"/>
      <c r="Z78" s="32"/>
      <c r="AA78" s="32"/>
      <c r="AB78" s="32"/>
      <c r="AC78" s="32"/>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row>
    <row r="79" spans="1:58" ht="15.75" customHeight="1">
      <c r="A79" s="30"/>
      <c r="B79" s="30"/>
      <c r="C79" s="30"/>
      <c r="D79" s="30"/>
      <c r="E79" s="30"/>
      <c r="F79" s="30"/>
      <c r="G79" s="30"/>
      <c r="H79" s="32"/>
      <c r="I79" s="32"/>
      <c r="J79" s="32"/>
      <c r="K79" s="32"/>
      <c r="L79" s="32"/>
      <c r="M79" s="32"/>
      <c r="N79" s="32"/>
      <c r="O79" s="32"/>
      <c r="P79" s="32"/>
      <c r="Q79" s="32"/>
      <c r="R79" s="32"/>
      <c r="S79" s="32"/>
      <c r="T79" s="32"/>
      <c r="U79" s="32"/>
      <c r="V79" s="32"/>
      <c r="W79" s="32"/>
      <c r="X79" s="32"/>
      <c r="Y79" s="32"/>
      <c r="Z79" s="32"/>
      <c r="AA79" s="32"/>
      <c r="AB79" s="32"/>
      <c r="AC79" s="32"/>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row>
    <row r="80" spans="1:58" ht="15.75" customHeight="1">
      <c r="A80" s="30"/>
      <c r="B80" s="30"/>
      <c r="C80" s="30"/>
      <c r="D80" s="30"/>
      <c r="E80" s="30"/>
      <c r="F80" s="30"/>
      <c r="G80" s="30"/>
      <c r="H80" s="32"/>
      <c r="I80" s="32"/>
      <c r="J80" s="32"/>
      <c r="K80" s="32"/>
      <c r="L80" s="32"/>
      <c r="M80" s="32"/>
      <c r="N80" s="32"/>
      <c r="O80" s="32"/>
      <c r="P80" s="32"/>
      <c r="Q80" s="32"/>
      <c r="R80" s="32"/>
      <c r="S80" s="32"/>
      <c r="T80" s="32"/>
      <c r="U80" s="32"/>
      <c r="V80" s="32"/>
      <c r="W80" s="32"/>
      <c r="X80" s="32"/>
      <c r="Y80" s="32"/>
      <c r="Z80" s="32"/>
      <c r="AA80" s="32"/>
      <c r="AB80" s="32"/>
      <c r="AC80" s="32"/>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row>
    <row r="81" spans="1:58" ht="15.75" customHeight="1">
      <c r="A81" s="30"/>
      <c r="B81" s="30"/>
      <c r="C81" s="30"/>
      <c r="D81" s="30"/>
      <c r="E81" s="30"/>
      <c r="F81" s="30"/>
      <c r="G81" s="30"/>
      <c r="H81" s="32"/>
      <c r="I81" s="32"/>
      <c r="J81" s="32"/>
      <c r="K81" s="32"/>
      <c r="L81" s="32"/>
      <c r="M81" s="32"/>
      <c r="N81" s="32"/>
      <c r="O81" s="32"/>
      <c r="P81" s="32"/>
      <c r="Q81" s="32"/>
      <c r="R81" s="32"/>
      <c r="S81" s="32"/>
      <c r="T81" s="32"/>
      <c r="U81" s="32"/>
      <c r="V81" s="32"/>
      <c r="W81" s="32"/>
      <c r="X81" s="32"/>
      <c r="Y81" s="32"/>
      <c r="Z81" s="32"/>
      <c r="AA81" s="32"/>
      <c r="AB81" s="32"/>
      <c r="AC81" s="32"/>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row>
    <row r="82" spans="1:58" ht="15.75" customHeight="1">
      <c r="A82" s="30"/>
      <c r="B82" s="30"/>
      <c r="C82" s="30"/>
      <c r="D82" s="30"/>
      <c r="E82" s="30"/>
      <c r="F82" s="30"/>
      <c r="G82" s="30"/>
      <c r="H82" s="32"/>
      <c r="I82" s="32"/>
      <c r="J82" s="32"/>
      <c r="K82" s="32"/>
      <c r="L82" s="32"/>
      <c r="M82" s="32"/>
      <c r="N82" s="32"/>
      <c r="O82" s="32"/>
      <c r="P82" s="32"/>
      <c r="Q82" s="32"/>
      <c r="R82" s="32"/>
      <c r="S82" s="32"/>
      <c r="T82" s="32"/>
      <c r="U82" s="32"/>
      <c r="V82" s="32"/>
      <c r="W82" s="32"/>
      <c r="X82" s="32"/>
      <c r="Y82" s="32"/>
      <c r="Z82" s="32"/>
      <c r="AA82" s="32"/>
      <c r="AB82" s="32"/>
      <c r="AC82" s="32"/>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row>
    <row r="83" spans="1:58" ht="15.75" customHeight="1">
      <c r="A83" s="30"/>
      <c r="B83" s="30"/>
      <c r="C83" s="30"/>
      <c r="D83" s="30"/>
      <c r="E83" s="30"/>
      <c r="F83" s="30"/>
      <c r="G83" s="30"/>
      <c r="H83" s="32"/>
      <c r="I83" s="32"/>
      <c r="J83" s="32"/>
      <c r="K83" s="32"/>
      <c r="L83" s="32"/>
      <c r="M83" s="32"/>
      <c r="N83" s="32"/>
      <c r="O83" s="32"/>
      <c r="P83" s="32"/>
      <c r="Q83" s="32"/>
      <c r="R83" s="32"/>
      <c r="S83" s="32"/>
      <c r="T83" s="32"/>
      <c r="U83" s="32"/>
      <c r="V83" s="32"/>
      <c r="W83" s="32"/>
      <c r="X83" s="32"/>
      <c r="Y83" s="32"/>
      <c r="Z83" s="32"/>
      <c r="AA83" s="32"/>
      <c r="AB83" s="32"/>
      <c r="AC83" s="32"/>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row>
    <row r="84" spans="1:58" ht="15.75" customHeight="1">
      <c r="A84" s="30"/>
      <c r="B84" s="30"/>
      <c r="C84" s="30"/>
      <c r="D84" s="30"/>
      <c r="E84" s="30"/>
      <c r="F84" s="30"/>
      <c r="G84" s="30"/>
      <c r="H84" s="32"/>
      <c r="I84" s="32"/>
      <c r="J84" s="32"/>
      <c r="K84" s="32"/>
      <c r="L84" s="32"/>
      <c r="M84" s="32"/>
      <c r="N84" s="32"/>
      <c r="O84" s="32"/>
      <c r="P84" s="32"/>
      <c r="Q84" s="32"/>
      <c r="R84" s="32"/>
      <c r="S84" s="32"/>
      <c r="T84" s="32"/>
      <c r="U84" s="32"/>
      <c r="V84" s="32"/>
      <c r="W84" s="32"/>
      <c r="X84" s="32"/>
      <c r="Y84" s="32"/>
      <c r="Z84" s="32"/>
      <c r="AA84" s="32"/>
      <c r="AB84" s="32"/>
      <c r="AC84" s="32"/>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row>
    <row r="85" spans="1:58" ht="15.75" customHeight="1">
      <c r="A85" s="30"/>
      <c r="B85" s="30"/>
      <c r="C85" s="30"/>
      <c r="D85" s="30"/>
      <c r="E85" s="30"/>
      <c r="F85" s="30"/>
      <c r="G85" s="30"/>
      <c r="H85" s="32"/>
      <c r="I85" s="32"/>
      <c r="J85" s="32"/>
      <c r="K85" s="32"/>
      <c r="L85" s="32"/>
      <c r="M85" s="32"/>
      <c r="N85" s="32"/>
      <c r="O85" s="32"/>
      <c r="P85" s="32"/>
      <c r="Q85" s="32"/>
      <c r="R85" s="32"/>
      <c r="S85" s="32"/>
      <c r="T85" s="32"/>
      <c r="U85" s="32"/>
      <c r="V85" s="32"/>
      <c r="W85" s="32"/>
      <c r="X85" s="32"/>
      <c r="Y85" s="32"/>
      <c r="Z85" s="32"/>
      <c r="AA85" s="32"/>
      <c r="AB85" s="32"/>
      <c r="AC85" s="32"/>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row>
    <row r="86" spans="1:58" ht="15.75" customHeight="1">
      <c r="A86" s="30"/>
      <c r="B86" s="30"/>
      <c r="C86" s="30"/>
      <c r="D86" s="30"/>
      <c r="E86" s="30"/>
      <c r="F86" s="30"/>
      <c r="G86" s="30"/>
      <c r="H86" s="32"/>
      <c r="I86" s="32"/>
      <c r="J86" s="32"/>
      <c r="K86" s="32"/>
      <c r="L86" s="32"/>
      <c r="M86" s="32"/>
      <c r="N86" s="32"/>
      <c r="O86" s="32"/>
      <c r="P86" s="32"/>
      <c r="Q86" s="32"/>
      <c r="R86" s="32"/>
      <c r="S86" s="32"/>
      <c r="T86" s="32"/>
      <c r="U86" s="32"/>
      <c r="V86" s="32"/>
      <c r="W86" s="32"/>
      <c r="X86" s="32"/>
      <c r="Y86" s="32"/>
      <c r="Z86" s="32"/>
      <c r="AA86" s="32"/>
      <c r="AB86" s="32"/>
      <c r="AC86" s="32"/>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row>
    <row r="87" spans="1:58" ht="15.75" customHeight="1">
      <c r="A87" s="30"/>
      <c r="B87" s="30"/>
      <c r="C87" s="30"/>
      <c r="D87" s="30"/>
      <c r="E87" s="30"/>
      <c r="F87" s="30"/>
      <c r="G87" s="30"/>
      <c r="H87" s="32"/>
      <c r="I87" s="32"/>
      <c r="J87" s="32"/>
      <c r="K87" s="32"/>
      <c r="L87" s="32"/>
      <c r="M87" s="32"/>
      <c r="N87" s="32"/>
      <c r="O87" s="32"/>
      <c r="P87" s="32"/>
      <c r="Q87" s="32"/>
      <c r="R87" s="32"/>
      <c r="S87" s="32"/>
      <c r="T87" s="32"/>
      <c r="U87" s="32"/>
      <c r="V87" s="32"/>
      <c r="W87" s="32"/>
      <c r="X87" s="32"/>
      <c r="Y87" s="32"/>
      <c r="Z87" s="32"/>
      <c r="AA87" s="32"/>
      <c r="AB87" s="32"/>
      <c r="AC87" s="32"/>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row>
    <row r="88" spans="1:58" ht="15.75" customHeight="1">
      <c r="A88" s="30"/>
      <c r="B88" s="30"/>
      <c r="C88" s="30"/>
      <c r="D88" s="30"/>
      <c r="E88" s="30"/>
      <c r="F88" s="30"/>
      <c r="G88" s="30"/>
      <c r="H88" s="32"/>
      <c r="I88" s="32"/>
      <c r="J88" s="32"/>
      <c r="K88" s="32"/>
      <c r="L88" s="32"/>
      <c r="M88" s="32"/>
      <c r="N88" s="32"/>
      <c r="O88" s="32"/>
      <c r="P88" s="32"/>
      <c r="Q88" s="32"/>
      <c r="R88" s="32"/>
      <c r="S88" s="32"/>
      <c r="T88" s="32"/>
      <c r="U88" s="32"/>
      <c r="V88" s="32"/>
      <c r="W88" s="32"/>
      <c r="X88" s="32"/>
      <c r="Y88" s="32"/>
      <c r="Z88" s="32"/>
      <c r="AA88" s="32"/>
      <c r="AB88" s="32"/>
      <c r="AC88" s="32"/>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row>
    <row r="89" spans="1:58" ht="15.75" customHeight="1">
      <c r="A89" s="30"/>
      <c r="B89" s="30"/>
      <c r="C89" s="30"/>
      <c r="D89" s="30"/>
      <c r="E89" s="30"/>
      <c r="F89" s="30"/>
      <c r="G89" s="30"/>
      <c r="H89" s="32"/>
      <c r="I89" s="32"/>
      <c r="J89" s="32"/>
      <c r="K89" s="32"/>
      <c r="L89" s="32"/>
      <c r="M89" s="32"/>
      <c r="N89" s="32"/>
      <c r="O89" s="32"/>
      <c r="P89" s="32"/>
      <c r="Q89" s="32"/>
      <c r="R89" s="32"/>
      <c r="S89" s="32"/>
      <c r="T89" s="32"/>
      <c r="U89" s="32"/>
      <c r="V89" s="32"/>
      <c r="W89" s="32"/>
      <c r="X89" s="32"/>
      <c r="Y89" s="32"/>
      <c r="Z89" s="32"/>
      <c r="AA89" s="32"/>
      <c r="AB89" s="32"/>
      <c r="AC89" s="32"/>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row>
    <row r="90" spans="1:58" ht="15.75" customHeight="1">
      <c r="A90" s="30"/>
      <c r="B90" s="30"/>
      <c r="C90" s="30"/>
      <c r="D90" s="30"/>
      <c r="E90" s="30"/>
      <c r="F90" s="30"/>
      <c r="G90" s="30"/>
      <c r="H90" s="32"/>
      <c r="I90" s="32"/>
      <c r="J90" s="32"/>
      <c r="K90" s="32"/>
      <c r="L90" s="32"/>
      <c r="M90" s="32"/>
      <c r="N90" s="32"/>
      <c r="O90" s="32"/>
      <c r="P90" s="32"/>
      <c r="Q90" s="32"/>
      <c r="R90" s="32"/>
      <c r="S90" s="32"/>
      <c r="T90" s="32"/>
      <c r="U90" s="32"/>
      <c r="V90" s="32"/>
      <c r="W90" s="32"/>
      <c r="X90" s="32"/>
      <c r="Y90" s="32"/>
      <c r="Z90" s="32"/>
      <c r="AA90" s="32"/>
      <c r="AB90" s="32"/>
      <c r="AC90" s="32"/>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row>
    <row r="91" spans="1:58" ht="15.75" customHeight="1">
      <c r="A91" s="30"/>
      <c r="B91" s="30"/>
      <c r="C91" s="30"/>
      <c r="D91" s="30"/>
      <c r="E91" s="30"/>
      <c r="F91" s="30"/>
      <c r="G91" s="30"/>
      <c r="H91" s="32"/>
      <c r="I91" s="32"/>
      <c r="J91" s="32"/>
      <c r="K91" s="32"/>
      <c r="L91" s="32"/>
      <c r="M91" s="32"/>
      <c r="N91" s="32"/>
      <c r="O91" s="32"/>
      <c r="P91" s="32"/>
      <c r="Q91" s="32"/>
      <c r="R91" s="32"/>
      <c r="S91" s="32"/>
      <c r="T91" s="32"/>
      <c r="U91" s="32"/>
      <c r="V91" s="32"/>
      <c r="W91" s="32"/>
      <c r="X91" s="32"/>
      <c r="Y91" s="32"/>
      <c r="Z91" s="32"/>
      <c r="AA91" s="32"/>
      <c r="AB91" s="32"/>
      <c r="AC91" s="32"/>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row>
    <row r="92" spans="1:58" ht="15.75" customHeight="1">
      <c r="A92" s="30"/>
      <c r="B92" s="30"/>
      <c r="C92" s="30"/>
      <c r="D92" s="30"/>
      <c r="E92" s="30"/>
      <c r="F92" s="30"/>
      <c r="G92" s="30"/>
      <c r="H92" s="32"/>
      <c r="I92" s="32"/>
      <c r="J92" s="32"/>
      <c r="K92" s="32"/>
      <c r="L92" s="32"/>
      <c r="M92" s="32"/>
      <c r="N92" s="32"/>
      <c r="O92" s="32"/>
      <c r="P92" s="32"/>
      <c r="Q92" s="32"/>
      <c r="R92" s="32"/>
      <c r="S92" s="32"/>
      <c r="T92" s="32"/>
      <c r="U92" s="32"/>
      <c r="V92" s="32"/>
      <c r="W92" s="32"/>
      <c r="X92" s="32"/>
      <c r="Y92" s="32"/>
      <c r="Z92" s="32"/>
      <c r="AA92" s="32"/>
      <c r="AB92" s="32"/>
      <c r="AC92" s="32"/>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row>
    <row r="93" spans="1:58" ht="15.75" customHeight="1">
      <c r="A93" s="30"/>
      <c r="B93" s="30"/>
      <c r="C93" s="30"/>
      <c r="D93" s="30"/>
      <c r="E93" s="30"/>
      <c r="F93" s="30"/>
      <c r="G93" s="30"/>
      <c r="H93" s="32"/>
      <c r="I93" s="32"/>
      <c r="J93" s="32"/>
      <c r="K93" s="32"/>
      <c r="L93" s="32"/>
      <c r="M93" s="32"/>
      <c r="N93" s="32"/>
      <c r="O93" s="32"/>
      <c r="P93" s="32"/>
      <c r="Q93" s="32"/>
      <c r="R93" s="32"/>
      <c r="S93" s="32"/>
      <c r="T93" s="32"/>
      <c r="U93" s="32"/>
      <c r="V93" s="32"/>
      <c r="W93" s="32"/>
      <c r="X93" s="32"/>
      <c r="Y93" s="32"/>
      <c r="Z93" s="32"/>
      <c r="AA93" s="32"/>
      <c r="AB93" s="32"/>
      <c r="AC93" s="32"/>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row>
    <row r="94" spans="1:58" ht="15.75" customHeight="1">
      <c r="A94" s="30"/>
      <c r="B94" s="30"/>
      <c r="C94" s="30"/>
      <c r="D94" s="30"/>
      <c r="E94" s="30"/>
      <c r="F94" s="30"/>
      <c r="G94" s="30"/>
      <c r="H94" s="32"/>
      <c r="I94" s="32"/>
      <c r="J94" s="32"/>
      <c r="K94" s="32"/>
      <c r="L94" s="32"/>
      <c r="M94" s="32"/>
      <c r="N94" s="32"/>
      <c r="O94" s="32"/>
      <c r="P94" s="32"/>
      <c r="Q94" s="32"/>
      <c r="R94" s="32"/>
      <c r="S94" s="32"/>
      <c r="T94" s="32"/>
      <c r="U94" s="32"/>
      <c r="V94" s="32"/>
      <c r="W94" s="32"/>
      <c r="X94" s="32"/>
      <c r="Y94" s="32"/>
      <c r="Z94" s="32"/>
      <c r="AA94" s="32"/>
      <c r="AB94" s="32"/>
      <c r="AC94" s="32"/>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row>
    <row r="95" spans="1:58" ht="15.75" customHeight="1">
      <c r="A95" s="30"/>
      <c r="B95" s="30"/>
      <c r="C95" s="30"/>
      <c r="D95" s="30"/>
      <c r="E95" s="30"/>
      <c r="F95" s="30"/>
      <c r="G95" s="30"/>
      <c r="H95" s="32"/>
      <c r="I95" s="32"/>
      <c r="J95" s="32"/>
      <c r="K95" s="32"/>
      <c r="L95" s="32"/>
      <c r="M95" s="32"/>
      <c r="N95" s="32"/>
      <c r="O95" s="32"/>
      <c r="P95" s="32"/>
      <c r="Q95" s="32"/>
      <c r="R95" s="32"/>
      <c r="S95" s="32"/>
      <c r="T95" s="32"/>
      <c r="U95" s="32"/>
      <c r="V95" s="32"/>
      <c r="W95" s="32"/>
      <c r="X95" s="32"/>
      <c r="Y95" s="32"/>
      <c r="Z95" s="32"/>
      <c r="AA95" s="32"/>
      <c r="AB95" s="32"/>
      <c r="AC95" s="32"/>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row>
    <row r="96" spans="1:58" ht="15.75" customHeight="1">
      <c r="A96" s="30"/>
      <c r="B96" s="30"/>
      <c r="C96" s="30"/>
      <c r="D96" s="30"/>
      <c r="E96" s="30"/>
      <c r="F96" s="30"/>
      <c r="G96" s="30"/>
      <c r="H96" s="32"/>
      <c r="I96" s="32"/>
      <c r="J96" s="32"/>
      <c r="K96" s="32"/>
      <c r="L96" s="32"/>
      <c r="M96" s="32"/>
      <c r="N96" s="32"/>
      <c r="O96" s="32"/>
      <c r="P96" s="32"/>
      <c r="Q96" s="32"/>
      <c r="R96" s="32"/>
      <c r="S96" s="32"/>
      <c r="T96" s="32"/>
      <c r="U96" s="32"/>
      <c r="V96" s="32"/>
      <c r="W96" s="32"/>
      <c r="X96" s="32"/>
      <c r="Y96" s="32"/>
      <c r="Z96" s="32"/>
      <c r="AA96" s="32"/>
      <c r="AB96" s="32"/>
      <c r="AC96" s="32"/>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row>
    <row r="97" spans="1:58" ht="15.75" customHeight="1">
      <c r="A97" s="30"/>
      <c r="B97" s="30"/>
      <c r="C97" s="30"/>
      <c r="D97" s="30"/>
      <c r="E97" s="30"/>
      <c r="F97" s="30"/>
      <c r="G97" s="30"/>
      <c r="H97" s="32"/>
      <c r="I97" s="32"/>
      <c r="J97" s="32"/>
      <c r="K97" s="32"/>
      <c r="L97" s="32"/>
      <c r="M97" s="32"/>
      <c r="N97" s="32"/>
      <c r="O97" s="32"/>
      <c r="P97" s="32"/>
      <c r="Q97" s="32"/>
      <c r="R97" s="32"/>
      <c r="S97" s="32"/>
      <c r="T97" s="32"/>
      <c r="U97" s="32"/>
      <c r="V97" s="32"/>
      <c r="W97" s="32"/>
      <c r="X97" s="32"/>
      <c r="Y97" s="32"/>
      <c r="Z97" s="32"/>
      <c r="AA97" s="32"/>
      <c r="AB97" s="32"/>
      <c r="AC97" s="32"/>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row>
    <row r="98" spans="1:58" ht="15.75" customHeight="1">
      <c r="A98" s="30"/>
      <c r="B98" s="30"/>
      <c r="C98" s="30"/>
      <c r="D98" s="30"/>
      <c r="E98" s="30"/>
      <c r="F98" s="30"/>
      <c r="G98" s="30"/>
      <c r="H98" s="32"/>
      <c r="I98" s="32"/>
      <c r="J98" s="32"/>
      <c r="K98" s="32"/>
      <c r="L98" s="32"/>
      <c r="M98" s="32"/>
      <c r="N98" s="32"/>
      <c r="O98" s="32"/>
      <c r="P98" s="32"/>
      <c r="Q98" s="32"/>
      <c r="R98" s="32"/>
      <c r="S98" s="32"/>
      <c r="T98" s="32"/>
      <c r="U98" s="32"/>
      <c r="V98" s="32"/>
      <c r="W98" s="32"/>
      <c r="X98" s="32"/>
      <c r="Y98" s="32"/>
      <c r="Z98" s="32"/>
      <c r="AA98" s="32"/>
      <c r="AB98" s="32"/>
      <c r="AC98" s="32"/>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row>
    <row r="99" spans="1:58" ht="15.75" customHeight="1">
      <c r="A99" s="30"/>
      <c r="B99" s="30"/>
      <c r="C99" s="30"/>
      <c r="D99" s="30"/>
      <c r="E99" s="30"/>
      <c r="F99" s="30"/>
      <c r="G99" s="30"/>
      <c r="H99" s="32"/>
      <c r="I99" s="32"/>
      <c r="J99" s="32"/>
      <c r="K99" s="32"/>
      <c r="L99" s="32"/>
      <c r="M99" s="32"/>
      <c r="N99" s="32"/>
      <c r="O99" s="32"/>
      <c r="P99" s="32"/>
      <c r="Q99" s="32"/>
      <c r="R99" s="32"/>
      <c r="S99" s="32"/>
      <c r="T99" s="32"/>
      <c r="U99" s="32"/>
      <c r="V99" s="32"/>
      <c r="W99" s="32"/>
      <c r="X99" s="32"/>
      <c r="Y99" s="32"/>
      <c r="Z99" s="32"/>
      <c r="AA99" s="32"/>
      <c r="AB99" s="32"/>
      <c r="AC99" s="32"/>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row>
    <row r="100" spans="1:58" ht="15.75" customHeight="1">
      <c r="A100" s="30"/>
      <c r="B100" s="30"/>
      <c r="C100" s="30"/>
      <c r="D100" s="30"/>
      <c r="E100" s="30"/>
      <c r="F100" s="30"/>
      <c r="G100" s="30"/>
      <c r="H100" s="32"/>
      <c r="I100" s="32"/>
      <c r="J100" s="32"/>
      <c r="K100" s="32"/>
      <c r="L100" s="32"/>
      <c r="M100" s="32"/>
      <c r="N100" s="32"/>
      <c r="O100" s="32"/>
      <c r="P100" s="32"/>
      <c r="Q100" s="32"/>
      <c r="R100" s="32"/>
      <c r="S100" s="32"/>
      <c r="T100" s="32"/>
      <c r="U100" s="32"/>
      <c r="V100" s="32"/>
      <c r="W100" s="32"/>
      <c r="X100" s="32"/>
      <c r="Y100" s="32"/>
      <c r="Z100" s="32"/>
      <c r="AA100" s="32"/>
      <c r="AB100" s="32"/>
      <c r="AC100" s="32"/>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row>
    <row r="101" spans="1:58" ht="15.75" customHeight="1">
      <c r="A101" s="30"/>
      <c r="B101" s="30"/>
      <c r="C101" s="30"/>
      <c r="D101" s="30"/>
      <c r="E101" s="30"/>
      <c r="F101" s="30"/>
      <c r="G101" s="30"/>
      <c r="H101" s="32"/>
      <c r="I101" s="32"/>
      <c r="J101" s="32"/>
      <c r="K101" s="32"/>
      <c r="L101" s="32"/>
      <c r="M101" s="32"/>
      <c r="N101" s="32"/>
      <c r="O101" s="32"/>
      <c r="P101" s="32"/>
      <c r="Q101" s="32"/>
      <c r="R101" s="32"/>
      <c r="S101" s="32"/>
      <c r="T101" s="32"/>
      <c r="U101" s="32"/>
      <c r="V101" s="32"/>
      <c r="W101" s="32"/>
      <c r="X101" s="32"/>
      <c r="Y101" s="32"/>
      <c r="Z101" s="32"/>
      <c r="AA101" s="32"/>
      <c r="AB101" s="32"/>
      <c r="AC101" s="32"/>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row>
    <row r="102" spans="1:58" ht="15.75" customHeight="1">
      <c r="A102" s="30"/>
      <c r="B102" s="30"/>
      <c r="C102" s="30"/>
      <c r="D102" s="30"/>
      <c r="E102" s="30"/>
      <c r="F102" s="30"/>
      <c r="G102" s="30"/>
      <c r="H102" s="32"/>
      <c r="I102" s="32"/>
      <c r="J102" s="32"/>
      <c r="K102" s="32"/>
      <c r="L102" s="32"/>
      <c r="M102" s="32"/>
      <c r="N102" s="32"/>
      <c r="O102" s="32"/>
      <c r="P102" s="32"/>
      <c r="Q102" s="32"/>
      <c r="R102" s="32"/>
      <c r="S102" s="32"/>
      <c r="T102" s="32"/>
      <c r="U102" s="32"/>
      <c r="V102" s="32"/>
      <c r="W102" s="32"/>
      <c r="X102" s="32"/>
      <c r="Y102" s="32"/>
      <c r="Z102" s="32"/>
      <c r="AA102" s="32"/>
      <c r="AB102" s="32"/>
      <c r="AC102" s="32"/>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row>
    <row r="103" spans="1:58" ht="15.75" customHeight="1">
      <c r="A103" s="30"/>
      <c r="B103" s="30"/>
      <c r="C103" s="30"/>
      <c r="D103" s="30"/>
      <c r="E103" s="30"/>
      <c r="F103" s="30"/>
      <c r="G103" s="30"/>
      <c r="H103" s="32"/>
      <c r="I103" s="32"/>
      <c r="J103" s="32"/>
      <c r="K103" s="32"/>
      <c r="L103" s="32"/>
      <c r="M103" s="32"/>
      <c r="N103" s="32"/>
      <c r="O103" s="32"/>
      <c r="P103" s="32"/>
      <c r="Q103" s="32"/>
      <c r="R103" s="32"/>
      <c r="S103" s="32"/>
      <c r="T103" s="32"/>
      <c r="U103" s="32"/>
      <c r="V103" s="32"/>
      <c r="W103" s="32"/>
      <c r="X103" s="32"/>
      <c r="Y103" s="32"/>
      <c r="Z103" s="32"/>
      <c r="AA103" s="32"/>
      <c r="AB103" s="32"/>
      <c r="AC103" s="32"/>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row>
    <row r="104" spans="1:58" ht="15.75" customHeight="1">
      <c r="A104" s="30"/>
      <c r="B104" s="30"/>
      <c r="C104" s="30"/>
      <c r="D104" s="30"/>
      <c r="E104" s="30"/>
      <c r="F104" s="30"/>
      <c r="G104" s="30"/>
      <c r="H104" s="32"/>
      <c r="I104" s="32"/>
      <c r="J104" s="32"/>
      <c r="K104" s="32"/>
      <c r="L104" s="32"/>
      <c r="M104" s="32"/>
      <c r="N104" s="32"/>
      <c r="O104" s="32"/>
      <c r="P104" s="32"/>
      <c r="Q104" s="32"/>
      <c r="R104" s="32"/>
      <c r="S104" s="32"/>
      <c r="T104" s="32"/>
      <c r="U104" s="32"/>
      <c r="V104" s="32"/>
      <c r="W104" s="32"/>
      <c r="X104" s="32"/>
      <c r="Y104" s="32"/>
      <c r="Z104" s="32"/>
      <c r="AA104" s="32"/>
      <c r="AB104" s="32"/>
      <c r="AC104" s="32"/>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row>
    <row r="105" spans="1:58" ht="15.75" customHeight="1">
      <c r="A105" s="30"/>
      <c r="B105" s="30"/>
      <c r="C105" s="30"/>
      <c r="D105" s="30"/>
      <c r="E105" s="30"/>
      <c r="F105" s="30"/>
      <c r="G105" s="30"/>
      <c r="H105" s="32"/>
      <c r="I105" s="32"/>
      <c r="J105" s="32"/>
      <c r="K105" s="32"/>
      <c r="L105" s="32"/>
      <c r="M105" s="32"/>
      <c r="N105" s="32"/>
      <c r="O105" s="32"/>
      <c r="P105" s="32"/>
      <c r="Q105" s="32"/>
      <c r="R105" s="32"/>
      <c r="S105" s="32"/>
      <c r="T105" s="32"/>
      <c r="U105" s="32"/>
      <c r="V105" s="32"/>
      <c r="W105" s="32"/>
      <c r="X105" s="32"/>
      <c r="Y105" s="32"/>
      <c r="Z105" s="32"/>
      <c r="AA105" s="32"/>
      <c r="AB105" s="32"/>
      <c r="AC105" s="32"/>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row>
    <row r="106" spans="1:58" ht="15.75" customHeight="1">
      <c r="A106" s="30"/>
      <c r="B106" s="30"/>
      <c r="C106" s="30"/>
      <c r="D106" s="30"/>
      <c r="E106" s="30"/>
      <c r="F106" s="30"/>
      <c r="G106" s="30"/>
      <c r="H106" s="32"/>
      <c r="I106" s="32"/>
      <c r="J106" s="32"/>
      <c r="K106" s="32"/>
      <c r="L106" s="32"/>
      <c r="M106" s="32"/>
      <c r="N106" s="32"/>
      <c r="O106" s="32"/>
      <c r="P106" s="32"/>
      <c r="Q106" s="32"/>
      <c r="R106" s="32"/>
      <c r="S106" s="32"/>
      <c r="T106" s="32"/>
      <c r="U106" s="32"/>
      <c r="V106" s="32"/>
      <c r="W106" s="32"/>
      <c r="X106" s="32"/>
      <c r="Y106" s="32"/>
      <c r="Z106" s="32"/>
      <c r="AA106" s="32"/>
      <c r="AB106" s="32"/>
      <c r="AC106" s="32"/>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row>
    <row r="107" spans="1:58" ht="15.75" customHeight="1">
      <c r="A107" s="30"/>
      <c r="B107" s="30"/>
      <c r="C107" s="30"/>
      <c r="D107" s="30"/>
      <c r="E107" s="30"/>
      <c r="F107" s="30"/>
      <c r="G107" s="30"/>
      <c r="H107" s="32"/>
      <c r="I107" s="32"/>
      <c r="J107" s="32"/>
      <c r="K107" s="32"/>
      <c r="L107" s="32"/>
      <c r="M107" s="32"/>
      <c r="N107" s="32"/>
      <c r="O107" s="32"/>
      <c r="P107" s="32"/>
      <c r="Q107" s="32"/>
      <c r="R107" s="32"/>
      <c r="S107" s="32"/>
      <c r="T107" s="32"/>
      <c r="U107" s="32"/>
      <c r="V107" s="32"/>
      <c r="W107" s="32"/>
      <c r="X107" s="32"/>
      <c r="Y107" s="32"/>
      <c r="Z107" s="32"/>
      <c r="AA107" s="32"/>
      <c r="AB107" s="32"/>
      <c r="AC107" s="32"/>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row>
    <row r="108" spans="1:58" ht="15.75" customHeight="1">
      <c r="A108" s="30"/>
      <c r="B108" s="30"/>
      <c r="C108" s="30"/>
      <c r="D108" s="30"/>
      <c r="E108" s="30"/>
      <c r="F108" s="30"/>
      <c r="G108" s="30"/>
      <c r="H108" s="32"/>
      <c r="I108" s="32"/>
      <c r="J108" s="32"/>
      <c r="K108" s="32"/>
      <c r="L108" s="32"/>
      <c r="M108" s="32"/>
      <c r="N108" s="32"/>
      <c r="O108" s="32"/>
      <c r="P108" s="32"/>
      <c r="Q108" s="32"/>
      <c r="R108" s="32"/>
      <c r="S108" s="32"/>
      <c r="T108" s="32"/>
      <c r="U108" s="32"/>
      <c r="V108" s="32"/>
      <c r="W108" s="32"/>
      <c r="X108" s="32"/>
      <c r="Y108" s="32"/>
      <c r="Z108" s="32"/>
      <c r="AA108" s="32"/>
      <c r="AB108" s="32"/>
      <c r="AC108" s="32"/>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row>
    <row r="109" spans="1:58" ht="15.75" customHeight="1">
      <c r="A109" s="30"/>
      <c r="B109" s="30"/>
      <c r="C109" s="30"/>
      <c r="D109" s="30"/>
      <c r="E109" s="30"/>
      <c r="F109" s="30"/>
      <c r="G109" s="30"/>
      <c r="H109" s="32"/>
      <c r="I109" s="32"/>
      <c r="J109" s="32"/>
      <c r="K109" s="32"/>
      <c r="L109" s="32"/>
      <c r="M109" s="32"/>
      <c r="N109" s="32"/>
      <c r="O109" s="32"/>
      <c r="P109" s="32"/>
      <c r="Q109" s="32"/>
      <c r="R109" s="32"/>
      <c r="S109" s="32"/>
      <c r="T109" s="32"/>
      <c r="U109" s="32"/>
      <c r="V109" s="32"/>
      <c r="W109" s="32"/>
      <c r="X109" s="32"/>
      <c r="Y109" s="32"/>
      <c r="Z109" s="32"/>
      <c r="AA109" s="32"/>
      <c r="AB109" s="32"/>
      <c r="AC109" s="32"/>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row>
    <row r="110" spans="1:58" ht="15.75" customHeight="1">
      <c r="A110" s="30"/>
      <c r="B110" s="30"/>
      <c r="C110" s="30"/>
      <c r="D110" s="30"/>
      <c r="E110" s="30"/>
      <c r="F110" s="30"/>
      <c r="G110" s="30"/>
      <c r="H110" s="32"/>
      <c r="I110" s="32"/>
      <c r="J110" s="32"/>
      <c r="K110" s="32"/>
      <c r="L110" s="32"/>
      <c r="M110" s="32"/>
      <c r="N110" s="32"/>
      <c r="O110" s="32"/>
      <c r="P110" s="32"/>
      <c r="Q110" s="32"/>
      <c r="R110" s="32"/>
      <c r="S110" s="32"/>
      <c r="T110" s="32"/>
      <c r="U110" s="32"/>
      <c r="V110" s="32"/>
      <c r="W110" s="32"/>
      <c r="X110" s="32"/>
      <c r="Y110" s="32"/>
      <c r="Z110" s="32"/>
      <c r="AA110" s="32"/>
      <c r="AB110" s="32"/>
      <c r="AC110" s="32"/>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row>
    <row r="111" spans="1:58" ht="15.75" customHeight="1">
      <c r="A111" s="30"/>
      <c r="B111" s="30"/>
      <c r="C111" s="30"/>
      <c r="D111" s="30"/>
      <c r="E111" s="30"/>
      <c r="F111" s="30"/>
      <c r="G111" s="30"/>
      <c r="H111" s="32"/>
      <c r="I111" s="32"/>
      <c r="J111" s="32"/>
      <c r="K111" s="32"/>
      <c r="L111" s="32"/>
      <c r="M111" s="32"/>
      <c r="N111" s="32"/>
      <c r="O111" s="32"/>
      <c r="P111" s="32"/>
      <c r="Q111" s="32"/>
      <c r="R111" s="32"/>
      <c r="S111" s="32"/>
      <c r="T111" s="32"/>
      <c r="U111" s="32"/>
      <c r="V111" s="32"/>
      <c r="W111" s="32"/>
      <c r="X111" s="32"/>
      <c r="Y111" s="32"/>
      <c r="Z111" s="32"/>
      <c r="AA111" s="32"/>
      <c r="AB111" s="32"/>
      <c r="AC111" s="32"/>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row>
    <row r="112" spans="1:58" ht="15.75" customHeight="1">
      <c r="A112" s="30"/>
      <c r="B112" s="30"/>
      <c r="C112" s="30"/>
      <c r="D112" s="30"/>
      <c r="E112" s="30"/>
      <c r="F112" s="30"/>
      <c r="G112" s="30"/>
      <c r="H112" s="32"/>
      <c r="I112" s="32"/>
      <c r="J112" s="32"/>
      <c r="K112" s="32"/>
      <c r="L112" s="32"/>
      <c r="M112" s="32"/>
      <c r="N112" s="32"/>
      <c r="O112" s="32"/>
      <c r="P112" s="32"/>
      <c r="Q112" s="32"/>
      <c r="R112" s="32"/>
      <c r="S112" s="32"/>
      <c r="T112" s="32"/>
      <c r="U112" s="32"/>
      <c r="V112" s="32"/>
      <c r="W112" s="32"/>
      <c r="X112" s="32"/>
      <c r="Y112" s="32"/>
      <c r="Z112" s="32"/>
      <c r="AA112" s="32"/>
      <c r="AB112" s="32"/>
      <c r="AC112" s="32"/>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row>
    <row r="113" spans="1:58" ht="15.75" customHeight="1">
      <c r="A113" s="30"/>
      <c r="B113" s="30"/>
      <c r="C113" s="30"/>
      <c r="D113" s="30"/>
      <c r="E113" s="30"/>
      <c r="F113" s="30"/>
      <c r="G113" s="30"/>
      <c r="H113" s="32"/>
      <c r="I113" s="32"/>
      <c r="J113" s="32"/>
      <c r="K113" s="32"/>
      <c r="L113" s="32"/>
      <c r="M113" s="32"/>
      <c r="N113" s="32"/>
      <c r="O113" s="32"/>
      <c r="P113" s="32"/>
      <c r="Q113" s="32"/>
      <c r="R113" s="32"/>
      <c r="S113" s="32"/>
      <c r="T113" s="32"/>
      <c r="U113" s="32"/>
      <c r="V113" s="32"/>
      <c r="W113" s="32"/>
      <c r="X113" s="32"/>
      <c r="Y113" s="32"/>
      <c r="Z113" s="32"/>
      <c r="AA113" s="32"/>
      <c r="AB113" s="32"/>
      <c r="AC113" s="32"/>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row>
    <row r="114" spans="1:58" ht="15.75" customHeight="1">
      <c r="A114" s="30"/>
      <c r="B114" s="30"/>
      <c r="C114" s="30"/>
      <c r="D114" s="30"/>
      <c r="E114" s="30"/>
      <c r="F114" s="30"/>
      <c r="G114" s="30"/>
      <c r="H114" s="32"/>
      <c r="I114" s="32"/>
      <c r="J114" s="32"/>
      <c r="K114" s="32"/>
      <c r="L114" s="32"/>
      <c r="M114" s="32"/>
      <c r="N114" s="32"/>
      <c r="O114" s="32"/>
      <c r="P114" s="32"/>
      <c r="Q114" s="32"/>
      <c r="R114" s="32"/>
      <c r="S114" s="32"/>
      <c r="T114" s="32"/>
      <c r="U114" s="32"/>
      <c r="V114" s="32"/>
      <c r="W114" s="32"/>
      <c r="X114" s="32"/>
      <c r="Y114" s="32"/>
      <c r="Z114" s="32"/>
      <c r="AA114" s="32"/>
      <c r="AB114" s="32"/>
      <c r="AC114" s="32"/>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row>
    <row r="115" spans="1:58" ht="15.75" customHeight="1">
      <c r="A115" s="30"/>
      <c r="B115" s="30"/>
      <c r="C115" s="30"/>
      <c r="D115" s="30"/>
      <c r="E115" s="30"/>
      <c r="F115" s="30"/>
      <c r="G115" s="30"/>
      <c r="H115" s="32"/>
      <c r="I115" s="32"/>
      <c r="J115" s="32"/>
      <c r="K115" s="32"/>
      <c r="L115" s="32"/>
      <c r="M115" s="32"/>
      <c r="N115" s="32"/>
      <c r="O115" s="32"/>
      <c r="P115" s="32"/>
      <c r="Q115" s="32"/>
      <c r="R115" s="32"/>
      <c r="S115" s="32"/>
      <c r="T115" s="32"/>
      <c r="U115" s="32"/>
      <c r="V115" s="32"/>
      <c r="W115" s="32"/>
      <c r="X115" s="32"/>
      <c r="Y115" s="32"/>
      <c r="Z115" s="32"/>
      <c r="AA115" s="32"/>
      <c r="AB115" s="32"/>
      <c r="AC115" s="32"/>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row>
    <row r="116" spans="1:58" ht="15.75" customHeight="1">
      <c r="A116" s="30"/>
      <c r="B116" s="30"/>
      <c r="C116" s="30"/>
      <c r="D116" s="30"/>
      <c r="E116" s="30"/>
      <c r="F116" s="30"/>
      <c r="G116" s="30"/>
      <c r="H116" s="32"/>
      <c r="I116" s="32"/>
      <c r="J116" s="32"/>
      <c r="K116" s="32"/>
      <c r="L116" s="32"/>
      <c r="M116" s="32"/>
      <c r="N116" s="32"/>
      <c r="O116" s="32"/>
      <c r="P116" s="32"/>
      <c r="Q116" s="32"/>
      <c r="R116" s="32"/>
      <c r="S116" s="32"/>
      <c r="T116" s="32"/>
      <c r="U116" s="32"/>
      <c r="V116" s="32"/>
      <c r="W116" s="32"/>
      <c r="X116" s="32"/>
      <c r="Y116" s="32"/>
      <c r="Z116" s="32"/>
      <c r="AA116" s="32"/>
      <c r="AB116" s="32"/>
      <c r="AC116" s="32"/>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row>
    <row r="117" spans="1:58" ht="15.75" customHeight="1">
      <c r="A117" s="30"/>
      <c r="B117" s="30"/>
      <c r="C117" s="30"/>
      <c r="D117" s="30"/>
      <c r="E117" s="30"/>
      <c r="F117" s="30"/>
      <c r="G117" s="30"/>
      <c r="H117" s="32"/>
      <c r="I117" s="32"/>
      <c r="J117" s="32"/>
      <c r="K117" s="32"/>
      <c r="L117" s="32"/>
      <c r="M117" s="32"/>
      <c r="N117" s="32"/>
      <c r="O117" s="32"/>
      <c r="P117" s="32"/>
      <c r="Q117" s="32"/>
      <c r="R117" s="32"/>
      <c r="S117" s="32"/>
      <c r="T117" s="32"/>
      <c r="U117" s="32"/>
      <c r="V117" s="32"/>
      <c r="W117" s="32"/>
      <c r="X117" s="32"/>
      <c r="Y117" s="32"/>
      <c r="Z117" s="32"/>
      <c r="AA117" s="32"/>
      <c r="AB117" s="32"/>
      <c r="AC117" s="32"/>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row>
    <row r="118" spans="1:58" ht="15.75" customHeight="1">
      <c r="A118" s="30"/>
      <c r="B118" s="30"/>
      <c r="C118" s="30"/>
      <c r="D118" s="30"/>
      <c r="E118" s="30"/>
      <c r="F118" s="30"/>
      <c r="G118" s="30"/>
      <c r="H118" s="32"/>
      <c r="I118" s="32"/>
      <c r="J118" s="32"/>
      <c r="K118" s="32"/>
      <c r="L118" s="32"/>
      <c r="M118" s="32"/>
      <c r="N118" s="32"/>
      <c r="O118" s="32"/>
      <c r="P118" s="32"/>
      <c r="Q118" s="32"/>
      <c r="R118" s="32"/>
      <c r="S118" s="32"/>
      <c r="T118" s="32"/>
      <c r="U118" s="32"/>
      <c r="V118" s="32"/>
      <c r="W118" s="32"/>
      <c r="X118" s="32"/>
      <c r="Y118" s="32"/>
      <c r="Z118" s="32"/>
      <c r="AA118" s="32"/>
      <c r="AB118" s="32"/>
      <c r="AC118" s="32"/>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row>
    <row r="119" spans="1:58" ht="15.75" customHeight="1">
      <c r="A119" s="30"/>
      <c r="B119" s="30"/>
      <c r="C119" s="30"/>
      <c r="D119" s="30"/>
      <c r="E119" s="30"/>
      <c r="F119" s="30"/>
      <c r="G119" s="30"/>
      <c r="H119" s="32"/>
      <c r="I119" s="32"/>
      <c r="J119" s="32"/>
      <c r="K119" s="32"/>
      <c r="L119" s="32"/>
      <c r="M119" s="32"/>
      <c r="N119" s="32"/>
      <c r="O119" s="32"/>
      <c r="P119" s="32"/>
      <c r="Q119" s="32"/>
      <c r="R119" s="32"/>
      <c r="S119" s="32"/>
      <c r="T119" s="32"/>
      <c r="U119" s="32"/>
      <c r="V119" s="32"/>
      <c r="W119" s="32"/>
      <c r="X119" s="32"/>
      <c r="Y119" s="32"/>
      <c r="Z119" s="32"/>
      <c r="AA119" s="32"/>
      <c r="AB119" s="32"/>
      <c r="AC119" s="32"/>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row>
    <row r="120" spans="1:58" ht="15.75" customHeight="1">
      <c r="A120" s="30"/>
      <c r="B120" s="30"/>
      <c r="C120" s="30"/>
      <c r="D120" s="30"/>
      <c r="E120" s="30"/>
      <c r="F120" s="30"/>
      <c r="G120" s="30"/>
      <c r="H120" s="32"/>
      <c r="I120" s="32"/>
      <c r="J120" s="32"/>
      <c r="K120" s="32"/>
      <c r="L120" s="32"/>
      <c r="M120" s="32"/>
      <c r="N120" s="32"/>
      <c r="O120" s="32"/>
      <c r="P120" s="32"/>
      <c r="Q120" s="32"/>
      <c r="R120" s="32"/>
      <c r="S120" s="32"/>
      <c r="T120" s="32"/>
      <c r="U120" s="32"/>
      <c r="V120" s="32"/>
      <c r="W120" s="32"/>
      <c r="X120" s="32"/>
      <c r="Y120" s="32"/>
      <c r="Z120" s="32"/>
      <c r="AA120" s="32"/>
      <c r="AB120" s="32"/>
      <c r="AC120" s="32"/>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row>
    <row r="121" spans="1:58" ht="15.75" customHeight="1">
      <c r="A121" s="30"/>
      <c r="B121" s="30"/>
      <c r="C121" s="30"/>
      <c r="D121" s="30"/>
      <c r="E121" s="30"/>
      <c r="F121" s="30"/>
      <c r="G121" s="30"/>
      <c r="H121" s="32"/>
      <c r="I121" s="32"/>
      <c r="J121" s="32"/>
      <c r="K121" s="32"/>
      <c r="L121" s="32"/>
      <c r="M121" s="32"/>
      <c r="N121" s="32"/>
      <c r="O121" s="32"/>
      <c r="P121" s="32"/>
      <c r="Q121" s="32"/>
      <c r="R121" s="32"/>
      <c r="S121" s="32"/>
      <c r="T121" s="32"/>
      <c r="U121" s="32"/>
      <c r="V121" s="32"/>
      <c r="W121" s="32"/>
      <c r="X121" s="32"/>
      <c r="Y121" s="32"/>
      <c r="Z121" s="32"/>
      <c r="AA121" s="32"/>
      <c r="AB121" s="32"/>
      <c r="AC121" s="32"/>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row>
    <row r="122" spans="1:58" ht="15.75" customHeight="1">
      <c r="A122" s="30"/>
      <c r="B122" s="30"/>
      <c r="C122" s="30"/>
      <c r="D122" s="30"/>
      <c r="E122" s="30"/>
      <c r="F122" s="30"/>
      <c r="G122" s="30"/>
      <c r="H122" s="32"/>
      <c r="I122" s="32"/>
      <c r="J122" s="32"/>
      <c r="K122" s="32"/>
      <c r="L122" s="32"/>
      <c r="M122" s="32"/>
      <c r="N122" s="32"/>
      <c r="O122" s="32"/>
      <c r="P122" s="32"/>
      <c r="Q122" s="32"/>
      <c r="R122" s="32"/>
      <c r="S122" s="32"/>
      <c r="T122" s="32"/>
      <c r="U122" s="32"/>
      <c r="V122" s="32"/>
      <c r="W122" s="32"/>
      <c r="X122" s="32"/>
      <c r="Y122" s="32"/>
      <c r="Z122" s="32"/>
      <c r="AA122" s="32"/>
      <c r="AB122" s="32"/>
      <c r="AC122" s="32"/>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row>
    <row r="123" spans="1:58" ht="15.75" customHeight="1">
      <c r="A123" s="30"/>
      <c r="B123" s="30"/>
      <c r="C123" s="30"/>
      <c r="D123" s="30"/>
      <c r="E123" s="30"/>
      <c r="F123" s="30"/>
      <c r="G123" s="30"/>
      <c r="H123" s="32"/>
      <c r="I123" s="32"/>
      <c r="J123" s="32"/>
      <c r="K123" s="32"/>
      <c r="L123" s="32"/>
      <c r="M123" s="32"/>
      <c r="N123" s="32"/>
      <c r="O123" s="32"/>
      <c r="P123" s="32"/>
      <c r="Q123" s="32"/>
      <c r="R123" s="32"/>
      <c r="S123" s="32"/>
      <c r="T123" s="32"/>
      <c r="U123" s="32"/>
      <c r="V123" s="32"/>
      <c r="W123" s="32"/>
      <c r="X123" s="32"/>
      <c r="Y123" s="32"/>
      <c r="Z123" s="32"/>
      <c r="AA123" s="32"/>
      <c r="AB123" s="32"/>
      <c r="AC123" s="32"/>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row>
    <row r="124" spans="1:58" ht="15.75" customHeight="1">
      <c r="A124" s="30"/>
      <c r="B124" s="30"/>
      <c r="C124" s="30"/>
      <c r="D124" s="30"/>
      <c r="E124" s="30"/>
      <c r="F124" s="30"/>
      <c r="G124" s="30"/>
      <c r="H124" s="32"/>
      <c r="I124" s="32"/>
      <c r="J124" s="32"/>
      <c r="K124" s="32"/>
      <c r="L124" s="32"/>
      <c r="M124" s="32"/>
      <c r="N124" s="32"/>
      <c r="O124" s="32"/>
      <c r="P124" s="32"/>
      <c r="Q124" s="32"/>
      <c r="R124" s="32"/>
      <c r="S124" s="32"/>
      <c r="T124" s="32"/>
      <c r="U124" s="32"/>
      <c r="V124" s="32"/>
      <c r="W124" s="32"/>
      <c r="X124" s="32"/>
      <c r="Y124" s="32"/>
      <c r="Z124" s="32"/>
      <c r="AA124" s="32"/>
      <c r="AB124" s="32"/>
      <c r="AC124" s="32"/>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row>
    <row r="125" spans="1:58" ht="15.75" customHeight="1">
      <c r="A125" s="30"/>
      <c r="B125" s="30"/>
      <c r="C125" s="30"/>
      <c r="D125" s="30"/>
      <c r="E125" s="30"/>
      <c r="F125" s="30"/>
      <c r="G125" s="30"/>
      <c r="H125" s="32"/>
      <c r="I125" s="32"/>
      <c r="J125" s="32"/>
      <c r="K125" s="32"/>
      <c r="L125" s="32"/>
      <c r="M125" s="32"/>
      <c r="N125" s="32"/>
      <c r="O125" s="32"/>
      <c r="P125" s="32"/>
      <c r="Q125" s="32"/>
      <c r="R125" s="32"/>
      <c r="S125" s="32"/>
      <c r="T125" s="32"/>
      <c r="U125" s="32"/>
      <c r="V125" s="32"/>
      <c r="W125" s="32"/>
      <c r="X125" s="32"/>
      <c r="Y125" s="32"/>
      <c r="Z125" s="32"/>
      <c r="AA125" s="32"/>
      <c r="AB125" s="32"/>
      <c r="AC125" s="32"/>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row>
    <row r="126" spans="1:58" ht="15.75" customHeight="1">
      <c r="A126" s="30"/>
      <c r="B126" s="30"/>
      <c r="C126" s="30"/>
      <c r="D126" s="30"/>
      <c r="E126" s="30"/>
      <c r="F126" s="30"/>
      <c r="G126" s="30"/>
      <c r="H126" s="32"/>
      <c r="I126" s="32"/>
      <c r="J126" s="32"/>
      <c r="K126" s="32"/>
      <c r="L126" s="32"/>
      <c r="M126" s="32"/>
      <c r="N126" s="32"/>
      <c r="O126" s="32"/>
      <c r="P126" s="32"/>
      <c r="Q126" s="32"/>
      <c r="R126" s="32"/>
      <c r="S126" s="32"/>
      <c r="T126" s="32"/>
      <c r="U126" s="32"/>
      <c r="V126" s="32"/>
      <c r="W126" s="32"/>
      <c r="X126" s="32"/>
      <c r="Y126" s="32"/>
      <c r="Z126" s="32"/>
      <c r="AA126" s="32"/>
      <c r="AB126" s="32"/>
      <c r="AC126" s="32"/>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row>
    <row r="127" spans="1:58" ht="15.75" customHeight="1">
      <c r="A127" s="30"/>
      <c r="B127" s="30"/>
      <c r="C127" s="30"/>
      <c r="D127" s="30"/>
      <c r="E127" s="30"/>
      <c r="F127" s="30"/>
      <c r="G127" s="30"/>
      <c r="H127" s="32"/>
      <c r="I127" s="32"/>
      <c r="J127" s="32"/>
      <c r="K127" s="32"/>
      <c r="L127" s="32"/>
      <c r="M127" s="32"/>
      <c r="N127" s="32"/>
      <c r="O127" s="32"/>
      <c r="P127" s="32"/>
      <c r="Q127" s="32"/>
      <c r="R127" s="32"/>
      <c r="S127" s="32"/>
      <c r="T127" s="32"/>
      <c r="U127" s="32"/>
      <c r="V127" s="32"/>
      <c r="W127" s="32"/>
      <c r="X127" s="32"/>
      <c r="Y127" s="32"/>
      <c r="Z127" s="32"/>
      <c r="AA127" s="32"/>
      <c r="AB127" s="32"/>
      <c r="AC127" s="32"/>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row>
    <row r="128" spans="1:58" ht="15.75" customHeight="1">
      <c r="A128" s="30"/>
      <c r="B128" s="30"/>
      <c r="C128" s="30"/>
      <c r="D128" s="30"/>
      <c r="E128" s="30"/>
      <c r="F128" s="30"/>
      <c r="G128" s="30"/>
      <c r="H128" s="32"/>
      <c r="I128" s="32"/>
      <c r="J128" s="32"/>
      <c r="K128" s="32"/>
      <c r="L128" s="32"/>
      <c r="M128" s="32"/>
      <c r="N128" s="32"/>
      <c r="O128" s="32"/>
      <c r="P128" s="32"/>
      <c r="Q128" s="32"/>
      <c r="R128" s="32"/>
      <c r="S128" s="32"/>
      <c r="T128" s="32"/>
      <c r="U128" s="32"/>
      <c r="V128" s="32"/>
      <c r="W128" s="32"/>
      <c r="X128" s="32"/>
      <c r="Y128" s="32"/>
      <c r="Z128" s="32"/>
      <c r="AA128" s="32"/>
      <c r="AB128" s="32"/>
      <c r="AC128" s="32"/>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row>
    <row r="129" spans="1:58" ht="15.75" customHeight="1">
      <c r="A129" s="30"/>
      <c r="B129" s="30"/>
      <c r="C129" s="30"/>
      <c r="D129" s="30"/>
      <c r="E129" s="30"/>
      <c r="F129" s="30"/>
      <c r="G129" s="30"/>
      <c r="H129" s="32"/>
      <c r="I129" s="32"/>
      <c r="J129" s="32"/>
      <c r="K129" s="32"/>
      <c r="L129" s="32"/>
      <c r="M129" s="32"/>
      <c r="N129" s="32"/>
      <c r="O129" s="32"/>
      <c r="P129" s="32"/>
      <c r="Q129" s="32"/>
      <c r="R129" s="32"/>
      <c r="S129" s="32"/>
      <c r="T129" s="32"/>
      <c r="U129" s="32"/>
      <c r="V129" s="32"/>
      <c r="W129" s="32"/>
      <c r="X129" s="32"/>
      <c r="Y129" s="32"/>
      <c r="Z129" s="32"/>
      <c r="AA129" s="32"/>
      <c r="AB129" s="32"/>
      <c r="AC129" s="32"/>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row>
    <row r="130" spans="1:58" ht="15.75" customHeight="1">
      <c r="A130" s="30"/>
      <c r="B130" s="30"/>
      <c r="C130" s="30"/>
      <c r="D130" s="30"/>
      <c r="E130" s="30"/>
      <c r="F130" s="30"/>
      <c r="G130" s="30"/>
      <c r="H130" s="32"/>
      <c r="I130" s="32"/>
      <c r="J130" s="32"/>
      <c r="K130" s="32"/>
      <c r="L130" s="32"/>
      <c r="M130" s="32"/>
      <c r="N130" s="32"/>
      <c r="O130" s="32"/>
      <c r="P130" s="32"/>
      <c r="Q130" s="32"/>
      <c r="R130" s="32"/>
      <c r="S130" s="32"/>
      <c r="T130" s="32"/>
      <c r="U130" s="32"/>
      <c r="V130" s="32"/>
      <c r="W130" s="32"/>
      <c r="X130" s="32"/>
      <c r="Y130" s="32"/>
      <c r="Z130" s="32"/>
      <c r="AA130" s="32"/>
      <c r="AB130" s="32"/>
      <c r="AC130" s="32"/>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row>
    <row r="131" spans="1:58" ht="15.75" customHeight="1">
      <c r="A131" s="30"/>
      <c r="B131" s="30"/>
      <c r="C131" s="30"/>
      <c r="D131" s="30"/>
      <c r="E131" s="30"/>
      <c r="F131" s="30"/>
      <c r="G131" s="30"/>
      <c r="H131" s="32"/>
      <c r="I131" s="32"/>
      <c r="J131" s="32"/>
      <c r="K131" s="32"/>
      <c r="L131" s="32"/>
      <c r="M131" s="32"/>
      <c r="N131" s="32"/>
      <c r="O131" s="32"/>
      <c r="P131" s="32"/>
      <c r="Q131" s="32"/>
      <c r="R131" s="32"/>
      <c r="S131" s="32"/>
      <c r="T131" s="32"/>
      <c r="U131" s="32"/>
      <c r="V131" s="32"/>
      <c r="W131" s="32"/>
      <c r="X131" s="32"/>
      <c r="Y131" s="32"/>
      <c r="Z131" s="32"/>
      <c r="AA131" s="32"/>
      <c r="AB131" s="32"/>
      <c r="AC131" s="32"/>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row>
    <row r="132" spans="1:58" ht="15.75" customHeight="1">
      <c r="A132" s="30"/>
      <c r="B132" s="30"/>
      <c r="C132" s="30"/>
      <c r="D132" s="30"/>
      <c r="E132" s="30"/>
      <c r="F132" s="30"/>
      <c r="G132" s="30"/>
      <c r="H132" s="32"/>
      <c r="I132" s="32"/>
      <c r="J132" s="32"/>
      <c r="K132" s="32"/>
      <c r="L132" s="32"/>
      <c r="M132" s="32"/>
      <c r="N132" s="32"/>
      <c r="O132" s="32"/>
      <c r="P132" s="32"/>
      <c r="Q132" s="32"/>
      <c r="R132" s="32"/>
      <c r="S132" s="32"/>
      <c r="T132" s="32"/>
      <c r="U132" s="32"/>
      <c r="V132" s="32"/>
      <c r="W132" s="32"/>
      <c r="X132" s="32"/>
      <c r="Y132" s="32"/>
      <c r="Z132" s="32"/>
      <c r="AA132" s="32"/>
      <c r="AB132" s="32"/>
      <c r="AC132" s="32"/>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row>
    <row r="133" spans="1:58" ht="15.75" customHeight="1">
      <c r="A133" s="30"/>
      <c r="B133" s="30"/>
      <c r="C133" s="30"/>
      <c r="D133" s="30"/>
      <c r="E133" s="30"/>
      <c r="F133" s="30"/>
      <c r="G133" s="30"/>
      <c r="H133" s="32"/>
      <c r="I133" s="32"/>
      <c r="J133" s="32"/>
      <c r="K133" s="32"/>
      <c r="L133" s="32"/>
      <c r="M133" s="32"/>
      <c r="N133" s="32"/>
      <c r="O133" s="32"/>
      <c r="P133" s="32"/>
      <c r="Q133" s="32"/>
      <c r="R133" s="32"/>
      <c r="S133" s="32"/>
      <c r="T133" s="32"/>
      <c r="U133" s="32"/>
      <c r="V133" s="32"/>
      <c r="W133" s="32"/>
      <c r="X133" s="32"/>
      <c r="Y133" s="32"/>
      <c r="Z133" s="32"/>
      <c r="AA133" s="32"/>
      <c r="AB133" s="32"/>
      <c r="AC133" s="32"/>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row>
    <row r="134" spans="1:58" ht="15.75" customHeight="1">
      <c r="A134" s="30"/>
      <c r="B134" s="30"/>
      <c r="C134" s="30"/>
      <c r="D134" s="30"/>
      <c r="E134" s="30"/>
      <c r="F134" s="30"/>
      <c r="G134" s="30"/>
      <c r="H134" s="32"/>
      <c r="I134" s="32"/>
      <c r="J134" s="32"/>
      <c r="K134" s="32"/>
      <c r="L134" s="32"/>
      <c r="M134" s="32"/>
      <c r="N134" s="32"/>
      <c r="O134" s="32"/>
      <c r="P134" s="32"/>
      <c r="Q134" s="32"/>
      <c r="R134" s="32"/>
      <c r="S134" s="32"/>
      <c r="T134" s="32"/>
      <c r="U134" s="32"/>
      <c r="V134" s="32"/>
      <c r="W134" s="32"/>
      <c r="X134" s="32"/>
      <c r="Y134" s="32"/>
      <c r="Z134" s="32"/>
      <c r="AA134" s="32"/>
      <c r="AB134" s="32"/>
      <c r="AC134" s="32"/>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row>
    <row r="135" spans="1:58" ht="15.75" customHeight="1">
      <c r="A135" s="30"/>
      <c r="B135" s="30"/>
      <c r="C135" s="30"/>
      <c r="D135" s="30"/>
      <c r="E135" s="30"/>
      <c r="F135" s="30"/>
      <c r="G135" s="30"/>
      <c r="H135" s="32"/>
      <c r="I135" s="32"/>
      <c r="J135" s="32"/>
      <c r="K135" s="32"/>
      <c r="L135" s="32"/>
      <c r="M135" s="32"/>
      <c r="N135" s="32"/>
      <c r="O135" s="32"/>
      <c r="P135" s="32"/>
      <c r="Q135" s="32"/>
      <c r="R135" s="32"/>
      <c r="S135" s="32"/>
      <c r="T135" s="32"/>
      <c r="U135" s="32"/>
      <c r="V135" s="32"/>
      <c r="W135" s="32"/>
      <c r="X135" s="32"/>
      <c r="Y135" s="32"/>
      <c r="Z135" s="32"/>
      <c r="AA135" s="32"/>
      <c r="AB135" s="32"/>
      <c r="AC135" s="32"/>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row>
    <row r="136" spans="1:58" ht="15.75" customHeight="1">
      <c r="A136" s="30"/>
      <c r="B136" s="30"/>
      <c r="C136" s="30"/>
      <c r="D136" s="30"/>
      <c r="E136" s="30"/>
      <c r="F136" s="30"/>
      <c r="G136" s="30"/>
      <c r="H136" s="32"/>
      <c r="I136" s="32"/>
      <c r="J136" s="32"/>
      <c r="K136" s="32"/>
      <c r="L136" s="32"/>
      <c r="M136" s="32"/>
      <c r="N136" s="32"/>
      <c r="O136" s="32"/>
      <c r="P136" s="32"/>
      <c r="Q136" s="32"/>
      <c r="R136" s="32"/>
      <c r="S136" s="32"/>
      <c r="T136" s="32"/>
      <c r="U136" s="32"/>
      <c r="V136" s="32"/>
      <c r="W136" s="32"/>
      <c r="X136" s="32"/>
      <c r="Y136" s="32"/>
      <c r="Z136" s="32"/>
      <c r="AA136" s="32"/>
      <c r="AB136" s="32"/>
      <c r="AC136" s="32"/>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row>
    <row r="137" spans="1:58" ht="15.75" customHeight="1">
      <c r="A137" s="30"/>
      <c r="B137" s="30"/>
      <c r="C137" s="30"/>
      <c r="D137" s="30"/>
      <c r="E137" s="30"/>
      <c r="F137" s="30"/>
      <c r="G137" s="30"/>
      <c r="H137" s="32"/>
      <c r="I137" s="32"/>
      <c r="J137" s="32"/>
      <c r="K137" s="32"/>
      <c r="L137" s="32"/>
      <c r="M137" s="32"/>
      <c r="N137" s="32"/>
      <c r="O137" s="32"/>
      <c r="P137" s="32"/>
      <c r="Q137" s="32"/>
      <c r="R137" s="32"/>
      <c r="S137" s="32"/>
      <c r="T137" s="32"/>
      <c r="U137" s="32"/>
      <c r="V137" s="32"/>
      <c r="W137" s="32"/>
      <c r="X137" s="32"/>
      <c r="Y137" s="32"/>
      <c r="Z137" s="32"/>
      <c r="AA137" s="32"/>
      <c r="AB137" s="32"/>
      <c r="AC137" s="32"/>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row>
    <row r="138" spans="1:58" ht="15.75" customHeight="1">
      <c r="A138" s="30"/>
      <c r="B138" s="30"/>
      <c r="C138" s="30"/>
      <c r="D138" s="30"/>
      <c r="E138" s="30"/>
      <c r="F138" s="30"/>
      <c r="G138" s="30"/>
      <c r="H138" s="32"/>
      <c r="I138" s="32"/>
      <c r="J138" s="32"/>
      <c r="K138" s="32"/>
      <c r="L138" s="32"/>
      <c r="M138" s="32"/>
      <c r="N138" s="32"/>
      <c r="O138" s="32"/>
      <c r="P138" s="32"/>
      <c r="Q138" s="32"/>
      <c r="R138" s="32"/>
      <c r="S138" s="32"/>
      <c r="T138" s="32"/>
      <c r="U138" s="32"/>
      <c r="V138" s="32"/>
      <c r="W138" s="32"/>
      <c r="X138" s="32"/>
      <c r="Y138" s="32"/>
      <c r="Z138" s="32"/>
      <c r="AA138" s="32"/>
      <c r="AB138" s="32"/>
      <c r="AC138" s="32"/>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row>
    <row r="139" spans="1:58" ht="15.75" customHeight="1">
      <c r="A139" s="30"/>
      <c r="B139" s="30"/>
      <c r="C139" s="30"/>
      <c r="D139" s="30"/>
      <c r="E139" s="30"/>
      <c r="F139" s="30"/>
      <c r="G139" s="30"/>
      <c r="H139" s="32"/>
      <c r="I139" s="32"/>
      <c r="J139" s="32"/>
      <c r="K139" s="32"/>
      <c r="L139" s="32"/>
      <c r="M139" s="32"/>
      <c r="N139" s="32"/>
      <c r="O139" s="32"/>
      <c r="P139" s="32"/>
      <c r="Q139" s="32"/>
      <c r="R139" s="32"/>
      <c r="S139" s="32"/>
      <c r="T139" s="32"/>
      <c r="U139" s="32"/>
      <c r="V139" s="32"/>
      <c r="W139" s="32"/>
      <c r="X139" s="32"/>
      <c r="Y139" s="32"/>
      <c r="Z139" s="32"/>
      <c r="AA139" s="32"/>
      <c r="AB139" s="32"/>
      <c r="AC139" s="32"/>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row>
    <row r="140" spans="1:58" ht="15.75" customHeight="1">
      <c r="A140" s="30"/>
      <c r="B140" s="30"/>
      <c r="C140" s="30"/>
      <c r="D140" s="30"/>
      <c r="E140" s="30"/>
      <c r="F140" s="30"/>
      <c r="G140" s="30"/>
      <c r="H140" s="32"/>
      <c r="I140" s="32"/>
      <c r="J140" s="32"/>
      <c r="K140" s="32"/>
      <c r="L140" s="32"/>
      <c r="M140" s="32"/>
      <c r="N140" s="32"/>
      <c r="O140" s="32"/>
      <c r="P140" s="32"/>
      <c r="Q140" s="32"/>
      <c r="R140" s="32"/>
      <c r="S140" s="32"/>
      <c r="T140" s="32"/>
      <c r="U140" s="32"/>
      <c r="V140" s="32"/>
      <c r="W140" s="32"/>
      <c r="X140" s="32"/>
      <c r="Y140" s="32"/>
      <c r="Z140" s="32"/>
      <c r="AA140" s="32"/>
      <c r="AB140" s="32"/>
      <c r="AC140" s="32"/>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row>
    <row r="141" spans="1:58" ht="15.75" customHeight="1">
      <c r="A141" s="30"/>
      <c r="B141" s="30"/>
      <c r="C141" s="30"/>
      <c r="D141" s="30"/>
      <c r="E141" s="30"/>
      <c r="F141" s="30"/>
      <c r="G141" s="30"/>
      <c r="H141" s="32"/>
      <c r="I141" s="32"/>
      <c r="J141" s="32"/>
      <c r="K141" s="32"/>
      <c r="L141" s="32"/>
      <c r="M141" s="32"/>
      <c r="N141" s="32"/>
      <c r="O141" s="32"/>
      <c r="P141" s="32"/>
      <c r="Q141" s="32"/>
      <c r="R141" s="32"/>
      <c r="S141" s="32"/>
      <c r="T141" s="32"/>
      <c r="U141" s="32"/>
      <c r="V141" s="32"/>
      <c r="W141" s="32"/>
      <c r="X141" s="32"/>
      <c r="Y141" s="32"/>
      <c r="Z141" s="32"/>
      <c r="AA141" s="32"/>
      <c r="AB141" s="32"/>
      <c r="AC141" s="32"/>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row>
    <row r="142" spans="1:58" ht="15.75" customHeight="1">
      <c r="A142" s="30"/>
      <c r="B142" s="30"/>
      <c r="C142" s="30"/>
      <c r="D142" s="30"/>
      <c r="E142" s="30"/>
      <c r="F142" s="30"/>
      <c r="G142" s="30"/>
      <c r="H142" s="32"/>
      <c r="I142" s="32"/>
      <c r="J142" s="32"/>
      <c r="K142" s="32"/>
      <c r="L142" s="32"/>
      <c r="M142" s="32"/>
      <c r="N142" s="32"/>
      <c r="O142" s="32"/>
      <c r="P142" s="32"/>
      <c r="Q142" s="32"/>
      <c r="R142" s="32"/>
      <c r="S142" s="32"/>
      <c r="T142" s="32"/>
      <c r="U142" s="32"/>
      <c r="V142" s="32"/>
      <c r="W142" s="32"/>
      <c r="X142" s="32"/>
      <c r="Y142" s="32"/>
      <c r="Z142" s="32"/>
      <c r="AA142" s="32"/>
      <c r="AB142" s="32"/>
      <c r="AC142" s="32"/>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row>
    <row r="143" spans="1:58" ht="15.75" customHeight="1">
      <c r="A143" s="30"/>
      <c r="B143" s="30"/>
      <c r="C143" s="30"/>
      <c r="D143" s="30"/>
      <c r="E143" s="30"/>
      <c r="F143" s="30"/>
      <c r="G143" s="30"/>
      <c r="H143" s="32"/>
      <c r="I143" s="32"/>
      <c r="J143" s="32"/>
      <c r="K143" s="32"/>
      <c r="L143" s="32"/>
      <c r="M143" s="32"/>
      <c r="N143" s="32"/>
      <c r="O143" s="32"/>
      <c r="P143" s="32"/>
      <c r="Q143" s="32"/>
      <c r="R143" s="32"/>
      <c r="S143" s="32"/>
      <c r="T143" s="32"/>
      <c r="U143" s="32"/>
      <c r="V143" s="32"/>
      <c r="W143" s="32"/>
      <c r="X143" s="32"/>
      <c r="Y143" s="32"/>
      <c r="Z143" s="32"/>
      <c r="AA143" s="32"/>
      <c r="AB143" s="32"/>
      <c r="AC143" s="32"/>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row>
    <row r="144" spans="1:58" ht="15.75" customHeight="1">
      <c r="A144" s="30"/>
      <c r="B144" s="30"/>
      <c r="C144" s="30"/>
      <c r="D144" s="30"/>
      <c r="E144" s="30"/>
      <c r="F144" s="30"/>
      <c r="G144" s="30"/>
      <c r="H144" s="32"/>
      <c r="I144" s="32"/>
      <c r="J144" s="32"/>
      <c r="K144" s="32"/>
      <c r="L144" s="32"/>
      <c r="M144" s="32"/>
      <c r="N144" s="32"/>
      <c r="O144" s="32"/>
      <c r="P144" s="32"/>
      <c r="Q144" s="32"/>
      <c r="R144" s="32"/>
      <c r="S144" s="32"/>
      <c r="T144" s="32"/>
      <c r="U144" s="32"/>
      <c r="V144" s="32"/>
      <c r="W144" s="32"/>
      <c r="X144" s="32"/>
      <c r="Y144" s="32"/>
      <c r="Z144" s="32"/>
      <c r="AA144" s="32"/>
      <c r="AB144" s="32"/>
      <c r="AC144" s="32"/>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row>
    <row r="145" spans="1:58" ht="15.75" customHeight="1">
      <c r="A145" s="30"/>
      <c r="B145" s="30"/>
      <c r="C145" s="30"/>
      <c r="D145" s="30"/>
      <c r="E145" s="30"/>
      <c r="F145" s="30"/>
      <c r="G145" s="30"/>
      <c r="H145" s="32"/>
      <c r="I145" s="32"/>
      <c r="J145" s="32"/>
      <c r="K145" s="32"/>
      <c r="L145" s="32"/>
      <c r="M145" s="32"/>
      <c r="N145" s="32"/>
      <c r="O145" s="32"/>
      <c r="P145" s="32"/>
      <c r="Q145" s="32"/>
      <c r="R145" s="32"/>
      <c r="S145" s="32"/>
      <c r="T145" s="32"/>
      <c r="U145" s="32"/>
      <c r="V145" s="32"/>
      <c r="W145" s="32"/>
      <c r="X145" s="32"/>
      <c r="Y145" s="32"/>
      <c r="Z145" s="32"/>
      <c r="AA145" s="32"/>
      <c r="AB145" s="32"/>
      <c r="AC145" s="32"/>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row>
    <row r="146" spans="1:58" ht="15.75" customHeight="1">
      <c r="A146" s="30"/>
      <c r="B146" s="30"/>
      <c r="C146" s="30"/>
      <c r="D146" s="30"/>
      <c r="E146" s="30"/>
      <c r="F146" s="30"/>
      <c r="G146" s="30"/>
      <c r="H146" s="32"/>
      <c r="I146" s="32"/>
      <c r="J146" s="32"/>
      <c r="K146" s="32"/>
      <c r="L146" s="32"/>
      <c r="M146" s="32"/>
      <c r="N146" s="32"/>
      <c r="O146" s="32"/>
      <c r="P146" s="32"/>
      <c r="Q146" s="32"/>
      <c r="R146" s="32"/>
      <c r="S146" s="32"/>
      <c r="T146" s="32"/>
      <c r="U146" s="32"/>
      <c r="V146" s="32"/>
      <c r="W146" s="32"/>
      <c r="X146" s="32"/>
      <c r="Y146" s="32"/>
      <c r="Z146" s="32"/>
      <c r="AA146" s="32"/>
      <c r="AB146" s="32"/>
      <c r="AC146" s="32"/>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row>
    <row r="147" spans="1:58" ht="15.75" customHeight="1">
      <c r="A147" s="30"/>
      <c r="B147" s="30"/>
      <c r="C147" s="30"/>
      <c r="D147" s="30"/>
      <c r="E147" s="30"/>
      <c r="F147" s="30"/>
      <c r="G147" s="30"/>
      <c r="H147" s="32"/>
      <c r="I147" s="32"/>
      <c r="J147" s="32"/>
      <c r="K147" s="32"/>
      <c r="L147" s="32"/>
      <c r="M147" s="32"/>
      <c r="N147" s="32"/>
      <c r="O147" s="32"/>
      <c r="P147" s="32"/>
      <c r="Q147" s="32"/>
      <c r="R147" s="32"/>
      <c r="S147" s="32"/>
      <c r="T147" s="32"/>
      <c r="U147" s="32"/>
      <c r="V147" s="32"/>
      <c r="W147" s="32"/>
      <c r="X147" s="32"/>
      <c r="Y147" s="32"/>
      <c r="Z147" s="32"/>
      <c r="AA147" s="32"/>
      <c r="AB147" s="32"/>
      <c r="AC147" s="32"/>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row>
    <row r="148" spans="1:58" ht="15.75" customHeight="1">
      <c r="A148" s="30"/>
      <c r="B148" s="30"/>
      <c r="C148" s="30"/>
      <c r="D148" s="30"/>
      <c r="E148" s="30"/>
      <c r="F148" s="30"/>
      <c r="G148" s="30"/>
      <c r="H148" s="32"/>
      <c r="I148" s="32"/>
      <c r="J148" s="32"/>
      <c r="K148" s="32"/>
      <c r="L148" s="32"/>
      <c r="M148" s="32"/>
      <c r="N148" s="32"/>
      <c r="O148" s="32"/>
      <c r="P148" s="32"/>
      <c r="Q148" s="32"/>
      <c r="R148" s="32"/>
      <c r="S148" s="32"/>
      <c r="T148" s="32"/>
      <c r="U148" s="32"/>
      <c r="V148" s="32"/>
      <c r="W148" s="32"/>
      <c r="X148" s="32"/>
      <c r="Y148" s="32"/>
      <c r="Z148" s="32"/>
      <c r="AA148" s="32"/>
      <c r="AB148" s="32"/>
      <c r="AC148" s="32"/>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row>
    <row r="149" spans="1:58" ht="15.75" customHeight="1">
      <c r="A149" s="30"/>
      <c r="B149" s="30"/>
      <c r="C149" s="30"/>
      <c r="D149" s="30"/>
      <c r="E149" s="30"/>
      <c r="F149" s="30"/>
      <c r="G149" s="30"/>
      <c r="H149" s="32"/>
      <c r="I149" s="32"/>
      <c r="J149" s="32"/>
      <c r="K149" s="32"/>
      <c r="L149" s="32"/>
      <c r="M149" s="32"/>
      <c r="N149" s="32"/>
      <c r="O149" s="32"/>
      <c r="P149" s="32"/>
      <c r="Q149" s="32"/>
      <c r="R149" s="32"/>
      <c r="S149" s="32"/>
      <c r="T149" s="32"/>
      <c r="U149" s="32"/>
      <c r="V149" s="32"/>
      <c r="W149" s="32"/>
      <c r="X149" s="32"/>
      <c r="Y149" s="32"/>
      <c r="Z149" s="32"/>
      <c r="AA149" s="32"/>
      <c r="AB149" s="32"/>
      <c r="AC149" s="32"/>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row>
    <row r="150" spans="1:58" ht="15.75" customHeight="1">
      <c r="A150" s="30"/>
      <c r="B150" s="30"/>
      <c r="C150" s="30"/>
      <c r="D150" s="30"/>
      <c r="E150" s="30"/>
      <c r="F150" s="30"/>
      <c r="G150" s="30"/>
      <c r="H150" s="32"/>
      <c r="I150" s="32"/>
      <c r="J150" s="32"/>
      <c r="K150" s="32"/>
      <c r="L150" s="32"/>
      <c r="M150" s="32"/>
      <c r="N150" s="32"/>
      <c r="O150" s="32"/>
      <c r="P150" s="32"/>
      <c r="Q150" s="32"/>
      <c r="R150" s="32"/>
      <c r="S150" s="32"/>
      <c r="T150" s="32"/>
      <c r="U150" s="32"/>
      <c r="V150" s="32"/>
      <c r="W150" s="32"/>
      <c r="X150" s="32"/>
      <c r="Y150" s="32"/>
      <c r="Z150" s="32"/>
      <c r="AA150" s="32"/>
      <c r="AB150" s="32"/>
      <c r="AC150" s="32"/>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row>
    <row r="151" spans="1:58" ht="15.75" customHeight="1">
      <c r="A151" s="30"/>
      <c r="B151" s="30"/>
      <c r="C151" s="30"/>
      <c r="D151" s="30"/>
      <c r="E151" s="30"/>
      <c r="F151" s="30"/>
      <c r="G151" s="30"/>
      <c r="H151" s="32"/>
      <c r="I151" s="32"/>
      <c r="J151" s="32"/>
      <c r="K151" s="32"/>
      <c r="L151" s="32"/>
      <c r="M151" s="32"/>
      <c r="N151" s="32"/>
      <c r="O151" s="32"/>
      <c r="P151" s="32"/>
      <c r="Q151" s="32"/>
      <c r="R151" s="32"/>
      <c r="S151" s="32"/>
      <c r="T151" s="32"/>
      <c r="U151" s="32"/>
      <c r="V151" s="32"/>
      <c r="W151" s="32"/>
      <c r="X151" s="32"/>
      <c r="Y151" s="32"/>
      <c r="Z151" s="32"/>
      <c r="AA151" s="32"/>
      <c r="AB151" s="32"/>
      <c r="AC151" s="32"/>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row>
    <row r="152" spans="1:58" ht="15.75" customHeight="1">
      <c r="A152" s="30"/>
      <c r="B152" s="30"/>
      <c r="C152" s="30"/>
      <c r="D152" s="30"/>
      <c r="E152" s="30"/>
      <c r="F152" s="30"/>
      <c r="G152" s="30"/>
      <c r="H152" s="32"/>
      <c r="I152" s="32"/>
      <c r="J152" s="32"/>
      <c r="K152" s="32"/>
      <c r="L152" s="32"/>
      <c r="M152" s="32"/>
      <c r="N152" s="32"/>
      <c r="O152" s="32"/>
      <c r="P152" s="32"/>
      <c r="Q152" s="32"/>
      <c r="R152" s="32"/>
      <c r="S152" s="32"/>
      <c r="T152" s="32"/>
      <c r="U152" s="32"/>
      <c r="V152" s="32"/>
      <c r="W152" s="32"/>
      <c r="X152" s="32"/>
      <c r="Y152" s="32"/>
      <c r="Z152" s="32"/>
      <c r="AA152" s="32"/>
      <c r="AB152" s="32"/>
      <c r="AC152" s="32"/>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row>
    <row r="153" spans="1:58" ht="15.75" customHeight="1">
      <c r="A153" s="30"/>
      <c r="B153" s="30"/>
      <c r="C153" s="30"/>
      <c r="D153" s="30"/>
      <c r="E153" s="30"/>
      <c r="F153" s="30"/>
      <c r="G153" s="30"/>
      <c r="H153" s="32"/>
      <c r="I153" s="32"/>
      <c r="J153" s="32"/>
      <c r="K153" s="32"/>
      <c r="L153" s="32"/>
      <c r="M153" s="32"/>
      <c r="N153" s="32"/>
      <c r="O153" s="32"/>
      <c r="P153" s="32"/>
      <c r="Q153" s="32"/>
      <c r="R153" s="32"/>
      <c r="S153" s="32"/>
      <c r="T153" s="32"/>
      <c r="U153" s="32"/>
      <c r="V153" s="32"/>
      <c r="W153" s="32"/>
      <c r="X153" s="32"/>
      <c r="Y153" s="32"/>
      <c r="Z153" s="32"/>
      <c r="AA153" s="32"/>
      <c r="AB153" s="32"/>
      <c r="AC153" s="32"/>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row>
    <row r="154" spans="1:58" ht="15.75" customHeight="1">
      <c r="A154" s="30"/>
      <c r="B154" s="30"/>
      <c r="C154" s="30"/>
      <c r="D154" s="30"/>
      <c r="E154" s="30"/>
      <c r="F154" s="30"/>
      <c r="G154" s="30"/>
      <c r="H154" s="32"/>
      <c r="I154" s="32"/>
      <c r="J154" s="32"/>
      <c r="K154" s="32"/>
      <c r="L154" s="32"/>
      <c r="M154" s="32"/>
      <c r="N154" s="32"/>
      <c r="O154" s="32"/>
      <c r="P154" s="32"/>
      <c r="Q154" s="32"/>
      <c r="R154" s="32"/>
      <c r="S154" s="32"/>
      <c r="T154" s="32"/>
      <c r="U154" s="32"/>
      <c r="V154" s="32"/>
      <c r="W154" s="32"/>
      <c r="X154" s="32"/>
      <c r="Y154" s="32"/>
      <c r="Z154" s="32"/>
      <c r="AA154" s="32"/>
      <c r="AB154" s="32"/>
      <c r="AC154" s="32"/>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row>
    <row r="155" spans="1:58" ht="15.75" customHeight="1">
      <c r="A155" s="30"/>
      <c r="B155" s="30"/>
      <c r="C155" s="30"/>
      <c r="D155" s="30"/>
      <c r="E155" s="30"/>
      <c r="F155" s="30"/>
      <c r="G155" s="30"/>
      <c r="H155" s="32"/>
      <c r="I155" s="32"/>
      <c r="J155" s="32"/>
      <c r="K155" s="32"/>
      <c r="L155" s="32"/>
      <c r="M155" s="32"/>
      <c r="N155" s="32"/>
      <c r="O155" s="32"/>
      <c r="P155" s="32"/>
      <c r="Q155" s="32"/>
      <c r="R155" s="32"/>
      <c r="S155" s="32"/>
      <c r="T155" s="32"/>
      <c r="U155" s="32"/>
      <c r="V155" s="32"/>
      <c r="W155" s="32"/>
      <c r="X155" s="32"/>
      <c r="Y155" s="32"/>
      <c r="Z155" s="32"/>
      <c r="AA155" s="32"/>
      <c r="AB155" s="32"/>
      <c r="AC155" s="32"/>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row>
    <row r="156" spans="1:58" ht="15.75" customHeight="1">
      <c r="A156" s="30"/>
      <c r="B156" s="30"/>
      <c r="C156" s="30"/>
      <c r="D156" s="30"/>
      <c r="E156" s="30"/>
      <c r="F156" s="30"/>
      <c r="G156" s="30"/>
      <c r="H156" s="32"/>
      <c r="I156" s="32"/>
      <c r="J156" s="32"/>
      <c r="K156" s="32"/>
      <c r="L156" s="32"/>
      <c r="M156" s="32"/>
      <c r="N156" s="32"/>
      <c r="O156" s="32"/>
      <c r="P156" s="32"/>
      <c r="Q156" s="32"/>
      <c r="R156" s="32"/>
      <c r="S156" s="32"/>
      <c r="T156" s="32"/>
      <c r="U156" s="32"/>
      <c r="V156" s="32"/>
      <c r="W156" s="32"/>
      <c r="X156" s="32"/>
      <c r="Y156" s="32"/>
      <c r="Z156" s="32"/>
      <c r="AA156" s="32"/>
      <c r="AB156" s="32"/>
      <c r="AC156" s="32"/>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row>
    <row r="157" spans="1:58" ht="15.75" customHeight="1">
      <c r="A157" s="30"/>
      <c r="B157" s="30"/>
      <c r="C157" s="30"/>
      <c r="D157" s="30"/>
      <c r="E157" s="30"/>
      <c r="F157" s="30"/>
      <c r="G157" s="30"/>
      <c r="H157" s="32"/>
      <c r="I157" s="32"/>
      <c r="J157" s="32"/>
      <c r="K157" s="32"/>
      <c r="L157" s="32"/>
      <c r="M157" s="32"/>
      <c r="N157" s="32"/>
      <c r="O157" s="32"/>
      <c r="P157" s="32"/>
      <c r="Q157" s="32"/>
      <c r="R157" s="32"/>
      <c r="S157" s="32"/>
      <c r="T157" s="32"/>
      <c r="U157" s="32"/>
      <c r="V157" s="32"/>
      <c r="W157" s="32"/>
      <c r="X157" s="32"/>
      <c r="Y157" s="32"/>
      <c r="Z157" s="32"/>
      <c r="AA157" s="32"/>
      <c r="AB157" s="32"/>
      <c r="AC157" s="32"/>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row>
    <row r="158" spans="1:58" ht="15.75" customHeight="1">
      <c r="A158" s="30"/>
      <c r="B158" s="30"/>
      <c r="C158" s="30"/>
      <c r="D158" s="30"/>
      <c r="E158" s="30"/>
      <c r="F158" s="30"/>
      <c r="G158" s="30"/>
      <c r="H158" s="32"/>
      <c r="I158" s="32"/>
      <c r="J158" s="32"/>
      <c r="K158" s="32"/>
      <c r="L158" s="32"/>
      <c r="M158" s="32"/>
      <c r="N158" s="32"/>
      <c r="O158" s="32"/>
      <c r="P158" s="32"/>
      <c r="Q158" s="32"/>
      <c r="R158" s="32"/>
      <c r="S158" s="32"/>
      <c r="T158" s="32"/>
      <c r="U158" s="32"/>
      <c r="V158" s="32"/>
      <c r="W158" s="32"/>
      <c r="X158" s="32"/>
      <c r="Y158" s="32"/>
      <c r="Z158" s="32"/>
      <c r="AA158" s="32"/>
      <c r="AB158" s="32"/>
      <c r="AC158" s="32"/>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row>
    <row r="159" spans="1:58" ht="15.75" customHeight="1">
      <c r="A159" s="30"/>
      <c r="B159" s="30"/>
      <c r="C159" s="30"/>
      <c r="D159" s="30"/>
      <c r="E159" s="30"/>
      <c r="F159" s="30"/>
      <c r="G159" s="30"/>
      <c r="H159" s="32"/>
      <c r="I159" s="32"/>
      <c r="J159" s="32"/>
      <c r="K159" s="32"/>
      <c r="L159" s="32"/>
      <c r="M159" s="32"/>
      <c r="N159" s="32"/>
      <c r="O159" s="32"/>
      <c r="P159" s="32"/>
      <c r="Q159" s="32"/>
      <c r="R159" s="32"/>
      <c r="S159" s="32"/>
      <c r="T159" s="32"/>
      <c r="U159" s="32"/>
      <c r="V159" s="32"/>
      <c r="W159" s="32"/>
      <c r="X159" s="32"/>
      <c r="Y159" s="32"/>
      <c r="Z159" s="32"/>
      <c r="AA159" s="32"/>
      <c r="AB159" s="32"/>
      <c r="AC159" s="32"/>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row>
    <row r="160" spans="1:58" ht="15.75" customHeight="1">
      <c r="A160" s="30"/>
      <c r="B160" s="30"/>
      <c r="C160" s="30"/>
      <c r="D160" s="30"/>
      <c r="E160" s="30"/>
      <c r="F160" s="30"/>
      <c r="G160" s="30"/>
      <c r="H160" s="32"/>
      <c r="I160" s="32"/>
      <c r="J160" s="32"/>
      <c r="K160" s="32"/>
      <c r="L160" s="32"/>
      <c r="M160" s="32"/>
      <c r="N160" s="32"/>
      <c r="O160" s="32"/>
      <c r="P160" s="32"/>
      <c r="Q160" s="32"/>
      <c r="R160" s="32"/>
      <c r="S160" s="32"/>
      <c r="T160" s="32"/>
      <c r="U160" s="32"/>
      <c r="V160" s="32"/>
      <c r="W160" s="32"/>
      <c r="X160" s="32"/>
      <c r="Y160" s="32"/>
      <c r="Z160" s="32"/>
      <c r="AA160" s="32"/>
      <c r="AB160" s="32"/>
      <c r="AC160" s="32"/>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row>
    <row r="161" spans="1:58" ht="15.75" customHeight="1">
      <c r="A161" s="30"/>
      <c r="B161" s="30"/>
      <c r="C161" s="30"/>
      <c r="D161" s="30"/>
      <c r="E161" s="30"/>
      <c r="F161" s="30"/>
      <c r="G161" s="30"/>
      <c r="H161" s="32"/>
      <c r="I161" s="32"/>
      <c r="J161" s="32"/>
      <c r="K161" s="32"/>
      <c r="L161" s="32"/>
      <c r="M161" s="32"/>
      <c r="N161" s="32"/>
      <c r="O161" s="32"/>
      <c r="P161" s="32"/>
      <c r="Q161" s="32"/>
      <c r="R161" s="32"/>
      <c r="S161" s="32"/>
      <c r="T161" s="32"/>
      <c r="U161" s="32"/>
      <c r="V161" s="32"/>
      <c r="W161" s="32"/>
      <c r="X161" s="32"/>
      <c r="Y161" s="32"/>
      <c r="Z161" s="32"/>
      <c r="AA161" s="32"/>
      <c r="AB161" s="32"/>
      <c r="AC161" s="32"/>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row>
    <row r="162" spans="1:58" ht="15.75" customHeight="1">
      <c r="A162" s="30"/>
      <c r="B162" s="30"/>
      <c r="C162" s="30"/>
      <c r="D162" s="30"/>
      <c r="E162" s="30"/>
      <c r="F162" s="30"/>
      <c r="G162" s="30"/>
      <c r="H162" s="32"/>
      <c r="I162" s="32"/>
      <c r="J162" s="32"/>
      <c r="K162" s="32"/>
      <c r="L162" s="32"/>
      <c r="M162" s="32"/>
      <c r="N162" s="32"/>
      <c r="O162" s="32"/>
      <c r="P162" s="32"/>
      <c r="Q162" s="32"/>
      <c r="R162" s="32"/>
      <c r="S162" s="32"/>
      <c r="T162" s="32"/>
      <c r="U162" s="32"/>
      <c r="V162" s="32"/>
      <c r="W162" s="32"/>
      <c r="X162" s="32"/>
      <c r="Y162" s="32"/>
      <c r="Z162" s="32"/>
      <c r="AA162" s="32"/>
      <c r="AB162" s="32"/>
      <c r="AC162" s="32"/>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row>
    <row r="163" spans="1:58" ht="15.75" customHeight="1">
      <c r="A163" s="30"/>
      <c r="B163" s="30"/>
      <c r="C163" s="30"/>
      <c r="D163" s="30"/>
      <c r="E163" s="30"/>
      <c r="F163" s="30"/>
      <c r="G163" s="30"/>
      <c r="H163" s="32"/>
      <c r="I163" s="32"/>
      <c r="J163" s="32"/>
      <c r="K163" s="32"/>
      <c r="L163" s="32"/>
      <c r="M163" s="32"/>
      <c r="N163" s="32"/>
      <c r="O163" s="32"/>
      <c r="P163" s="32"/>
      <c r="Q163" s="32"/>
      <c r="R163" s="32"/>
      <c r="S163" s="32"/>
      <c r="T163" s="32"/>
      <c r="U163" s="32"/>
      <c r="V163" s="32"/>
      <c r="W163" s="32"/>
      <c r="X163" s="32"/>
      <c r="Y163" s="32"/>
      <c r="Z163" s="32"/>
      <c r="AA163" s="32"/>
      <c r="AB163" s="32"/>
      <c r="AC163" s="32"/>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row>
    <row r="164" spans="1:58" ht="15.75" customHeight="1">
      <c r="A164" s="30"/>
      <c r="B164" s="30"/>
      <c r="C164" s="30"/>
      <c r="D164" s="30"/>
      <c r="E164" s="30"/>
      <c r="F164" s="30"/>
      <c r="G164" s="30"/>
      <c r="H164" s="32"/>
      <c r="I164" s="32"/>
      <c r="J164" s="32"/>
      <c r="K164" s="32"/>
      <c r="L164" s="32"/>
      <c r="M164" s="32"/>
      <c r="N164" s="32"/>
      <c r="O164" s="32"/>
      <c r="P164" s="32"/>
      <c r="Q164" s="32"/>
      <c r="R164" s="32"/>
      <c r="S164" s="32"/>
      <c r="T164" s="32"/>
      <c r="U164" s="32"/>
      <c r="V164" s="32"/>
      <c r="W164" s="32"/>
      <c r="X164" s="32"/>
      <c r="Y164" s="32"/>
      <c r="Z164" s="32"/>
      <c r="AA164" s="32"/>
      <c r="AB164" s="32"/>
      <c r="AC164" s="32"/>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row>
    <row r="165" spans="1:58" ht="15.75" customHeight="1">
      <c r="A165" s="30"/>
      <c r="B165" s="30"/>
      <c r="C165" s="30"/>
      <c r="D165" s="30"/>
      <c r="E165" s="30"/>
      <c r="F165" s="30"/>
      <c r="G165" s="30"/>
      <c r="H165" s="32"/>
      <c r="I165" s="32"/>
      <c r="J165" s="32"/>
      <c r="K165" s="32"/>
      <c r="L165" s="32"/>
      <c r="M165" s="32"/>
      <c r="N165" s="32"/>
      <c r="O165" s="32"/>
      <c r="P165" s="32"/>
      <c r="Q165" s="32"/>
      <c r="R165" s="32"/>
      <c r="S165" s="32"/>
      <c r="T165" s="32"/>
      <c r="U165" s="32"/>
      <c r="V165" s="32"/>
      <c r="W165" s="32"/>
      <c r="X165" s="32"/>
      <c r="Y165" s="32"/>
      <c r="Z165" s="32"/>
      <c r="AA165" s="32"/>
      <c r="AB165" s="32"/>
      <c r="AC165" s="32"/>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row>
    <row r="166" spans="1:58" ht="15.75" customHeight="1">
      <c r="A166" s="30"/>
      <c r="B166" s="30"/>
      <c r="C166" s="30"/>
      <c r="D166" s="30"/>
      <c r="E166" s="30"/>
      <c r="F166" s="30"/>
      <c r="G166" s="30"/>
      <c r="H166" s="32"/>
      <c r="I166" s="32"/>
      <c r="J166" s="32"/>
      <c r="K166" s="32"/>
      <c r="L166" s="32"/>
      <c r="M166" s="32"/>
      <c r="N166" s="32"/>
      <c r="O166" s="32"/>
      <c r="P166" s="32"/>
      <c r="Q166" s="32"/>
      <c r="R166" s="32"/>
      <c r="S166" s="32"/>
      <c r="T166" s="32"/>
      <c r="U166" s="32"/>
      <c r="V166" s="32"/>
      <c r="W166" s="32"/>
      <c r="X166" s="32"/>
      <c r="Y166" s="32"/>
      <c r="Z166" s="32"/>
      <c r="AA166" s="32"/>
      <c r="AB166" s="32"/>
      <c r="AC166" s="32"/>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row>
    <row r="167" spans="1:58" ht="15.75" customHeight="1">
      <c r="A167" s="30"/>
      <c r="B167" s="30"/>
      <c r="C167" s="30"/>
      <c r="D167" s="30"/>
      <c r="E167" s="30"/>
      <c r="F167" s="30"/>
      <c r="G167" s="30"/>
      <c r="H167" s="32"/>
      <c r="I167" s="32"/>
      <c r="J167" s="32"/>
      <c r="K167" s="32"/>
      <c r="L167" s="32"/>
      <c r="M167" s="32"/>
      <c r="N167" s="32"/>
      <c r="O167" s="32"/>
      <c r="P167" s="32"/>
      <c r="Q167" s="32"/>
      <c r="R167" s="32"/>
      <c r="S167" s="32"/>
      <c r="T167" s="32"/>
      <c r="U167" s="32"/>
      <c r="V167" s="32"/>
      <c r="W167" s="32"/>
      <c r="X167" s="32"/>
      <c r="Y167" s="32"/>
      <c r="Z167" s="32"/>
      <c r="AA167" s="32"/>
      <c r="AB167" s="32"/>
      <c r="AC167" s="32"/>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row>
    <row r="168" spans="1:58" ht="15.75" customHeight="1">
      <c r="A168" s="30"/>
      <c r="B168" s="30"/>
      <c r="C168" s="30"/>
      <c r="D168" s="30"/>
      <c r="E168" s="30"/>
      <c r="F168" s="30"/>
      <c r="G168" s="30"/>
      <c r="H168" s="32"/>
      <c r="I168" s="32"/>
      <c r="J168" s="32"/>
      <c r="K168" s="32"/>
      <c r="L168" s="32"/>
      <c r="M168" s="32"/>
      <c r="N168" s="32"/>
      <c r="O168" s="32"/>
      <c r="P168" s="32"/>
      <c r="Q168" s="32"/>
      <c r="R168" s="32"/>
      <c r="S168" s="32"/>
      <c r="T168" s="32"/>
      <c r="U168" s="32"/>
      <c r="V168" s="32"/>
      <c r="W168" s="32"/>
      <c r="X168" s="32"/>
      <c r="Y168" s="32"/>
      <c r="Z168" s="32"/>
      <c r="AA168" s="32"/>
      <c r="AB168" s="32"/>
      <c r="AC168" s="32"/>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row>
    <row r="169" spans="1:58" ht="15.75" customHeight="1">
      <c r="A169" s="30"/>
      <c r="B169" s="30"/>
      <c r="C169" s="30"/>
      <c r="D169" s="30"/>
      <c r="E169" s="30"/>
      <c r="F169" s="30"/>
      <c r="G169" s="30"/>
      <c r="H169" s="32"/>
      <c r="I169" s="32"/>
      <c r="J169" s="32"/>
      <c r="K169" s="32"/>
      <c r="L169" s="32"/>
      <c r="M169" s="32"/>
      <c r="N169" s="32"/>
      <c r="O169" s="32"/>
      <c r="P169" s="32"/>
      <c r="Q169" s="32"/>
      <c r="R169" s="32"/>
      <c r="S169" s="32"/>
      <c r="T169" s="32"/>
      <c r="U169" s="32"/>
      <c r="V169" s="32"/>
      <c r="W169" s="32"/>
      <c r="X169" s="32"/>
      <c r="Y169" s="32"/>
      <c r="Z169" s="32"/>
      <c r="AA169" s="32"/>
      <c r="AB169" s="32"/>
      <c r="AC169" s="32"/>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row>
    <row r="170" spans="1:58" ht="15.75" customHeight="1">
      <c r="A170" s="30"/>
      <c r="B170" s="30"/>
      <c r="C170" s="30"/>
      <c r="D170" s="30"/>
      <c r="E170" s="30"/>
      <c r="F170" s="30"/>
      <c r="G170" s="30"/>
      <c r="H170" s="32"/>
      <c r="I170" s="32"/>
      <c r="J170" s="32"/>
      <c r="K170" s="32"/>
      <c r="L170" s="32"/>
      <c r="M170" s="32"/>
      <c r="N170" s="32"/>
      <c r="O170" s="32"/>
      <c r="P170" s="32"/>
      <c r="Q170" s="32"/>
      <c r="R170" s="32"/>
      <c r="S170" s="32"/>
      <c r="T170" s="32"/>
      <c r="U170" s="32"/>
      <c r="V170" s="32"/>
      <c r="W170" s="32"/>
      <c r="X170" s="32"/>
      <c r="Y170" s="32"/>
      <c r="Z170" s="32"/>
      <c r="AA170" s="32"/>
      <c r="AB170" s="32"/>
      <c r="AC170" s="32"/>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row>
    <row r="171" spans="1:58" ht="15.75" customHeight="1">
      <c r="A171" s="30"/>
      <c r="B171" s="30"/>
      <c r="C171" s="30"/>
      <c r="D171" s="30"/>
      <c r="E171" s="30"/>
      <c r="F171" s="30"/>
      <c r="G171" s="30"/>
      <c r="H171" s="32"/>
      <c r="I171" s="32"/>
      <c r="J171" s="32"/>
      <c r="K171" s="32"/>
      <c r="L171" s="32"/>
      <c r="M171" s="32"/>
      <c r="N171" s="32"/>
      <c r="O171" s="32"/>
      <c r="P171" s="32"/>
      <c r="Q171" s="32"/>
      <c r="R171" s="32"/>
      <c r="S171" s="32"/>
      <c r="T171" s="32"/>
      <c r="U171" s="32"/>
      <c r="V171" s="32"/>
      <c r="W171" s="32"/>
      <c r="X171" s="32"/>
      <c r="Y171" s="32"/>
      <c r="Z171" s="32"/>
      <c r="AA171" s="32"/>
      <c r="AB171" s="32"/>
      <c r="AC171" s="32"/>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row>
    <row r="172" spans="1:58" ht="15.75" customHeight="1">
      <c r="A172" s="30"/>
      <c r="B172" s="30"/>
      <c r="C172" s="30"/>
      <c r="D172" s="30"/>
      <c r="E172" s="30"/>
      <c r="F172" s="30"/>
      <c r="G172" s="30"/>
      <c r="H172" s="32"/>
      <c r="I172" s="32"/>
      <c r="J172" s="32"/>
      <c r="K172" s="32"/>
      <c r="L172" s="32"/>
      <c r="M172" s="32"/>
      <c r="N172" s="32"/>
      <c r="O172" s="32"/>
      <c r="P172" s="32"/>
      <c r="Q172" s="32"/>
      <c r="R172" s="32"/>
      <c r="S172" s="32"/>
      <c r="T172" s="32"/>
      <c r="U172" s="32"/>
      <c r="V172" s="32"/>
      <c r="W172" s="32"/>
      <c r="X172" s="32"/>
      <c r="Y172" s="32"/>
      <c r="Z172" s="32"/>
      <c r="AA172" s="32"/>
      <c r="AB172" s="32"/>
      <c r="AC172" s="32"/>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row>
    <row r="173" spans="1:58" ht="15.75" customHeight="1">
      <c r="A173" s="30"/>
      <c r="B173" s="30"/>
      <c r="C173" s="30"/>
      <c r="D173" s="30"/>
      <c r="E173" s="30"/>
      <c r="F173" s="30"/>
      <c r="G173" s="30"/>
      <c r="H173" s="32"/>
      <c r="I173" s="32"/>
      <c r="J173" s="32"/>
      <c r="K173" s="32"/>
      <c r="L173" s="32"/>
      <c r="M173" s="32"/>
      <c r="N173" s="32"/>
      <c r="O173" s="32"/>
      <c r="P173" s="32"/>
      <c r="Q173" s="32"/>
      <c r="R173" s="32"/>
      <c r="S173" s="32"/>
      <c r="T173" s="32"/>
      <c r="U173" s="32"/>
      <c r="V173" s="32"/>
      <c r="W173" s="32"/>
      <c r="X173" s="32"/>
      <c r="Y173" s="32"/>
      <c r="Z173" s="32"/>
      <c r="AA173" s="32"/>
      <c r="AB173" s="32"/>
      <c r="AC173" s="32"/>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row>
    <row r="174" spans="1:58" ht="15.75" customHeight="1">
      <c r="A174" s="30"/>
      <c r="B174" s="30"/>
      <c r="C174" s="30"/>
      <c r="D174" s="30"/>
      <c r="E174" s="30"/>
      <c r="F174" s="30"/>
      <c r="G174" s="30"/>
      <c r="H174" s="32"/>
      <c r="I174" s="32"/>
      <c r="J174" s="32"/>
      <c r="K174" s="32"/>
      <c r="L174" s="32"/>
      <c r="M174" s="32"/>
      <c r="N174" s="32"/>
      <c r="O174" s="32"/>
      <c r="P174" s="32"/>
      <c r="Q174" s="32"/>
      <c r="R174" s="32"/>
      <c r="S174" s="32"/>
      <c r="T174" s="32"/>
      <c r="U174" s="32"/>
      <c r="V174" s="32"/>
      <c r="W174" s="32"/>
      <c r="X174" s="32"/>
      <c r="Y174" s="32"/>
      <c r="Z174" s="32"/>
      <c r="AA174" s="32"/>
      <c r="AB174" s="32"/>
      <c r="AC174" s="32"/>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row>
    <row r="175" spans="1:58" ht="15.75" customHeight="1">
      <c r="A175" s="30"/>
      <c r="B175" s="30"/>
      <c r="C175" s="30"/>
      <c r="D175" s="30"/>
      <c r="E175" s="30"/>
      <c r="F175" s="30"/>
      <c r="G175" s="30"/>
      <c r="H175" s="32"/>
      <c r="I175" s="32"/>
      <c r="J175" s="32"/>
      <c r="K175" s="32"/>
      <c r="L175" s="32"/>
      <c r="M175" s="32"/>
      <c r="N175" s="32"/>
      <c r="O175" s="32"/>
      <c r="P175" s="32"/>
      <c r="Q175" s="32"/>
      <c r="R175" s="32"/>
      <c r="S175" s="32"/>
      <c r="T175" s="32"/>
      <c r="U175" s="32"/>
      <c r="V175" s="32"/>
      <c r="W175" s="32"/>
      <c r="X175" s="32"/>
      <c r="Y175" s="32"/>
      <c r="Z175" s="32"/>
      <c r="AA175" s="32"/>
      <c r="AB175" s="32"/>
      <c r="AC175" s="32"/>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row>
    <row r="176" spans="1:58" ht="15.75" customHeight="1">
      <c r="A176" s="30"/>
      <c r="B176" s="30"/>
      <c r="C176" s="30"/>
      <c r="D176" s="30"/>
      <c r="E176" s="30"/>
      <c r="F176" s="30"/>
      <c r="G176" s="30"/>
      <c r="H176" s="32"/>
      <c r="I176" s="32"/>
      <c r="J176" s="32"/>
      <c r="K176" s="32"/>
      <c r="L176" s="32"/>
      <c r="M176" s="32"/>
      <c r="N176" s="32"/>
      <c r="O176" s="32"/>
      <c r="P176" s="32"/>
      <c r="Q176" s="32"/>
      <c r="R176" s="32"/>
      <c r="S176" s="32"/>
      <c r="T176" s="32"/>
      <c r="U176" s="32"/>
      <c r="V176" s="32"/>
      <c r="W176" s="32"/>
      <c r="X176" s="32"/>
      <c r="Y176" s="32"/>
      <c r="Z176" s="32"/>
      <c r="AA176" s="32"/>
      <c r="AB176" s="32"/>
      <c r="AC176" s="32"/>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row>
    <row r="177" spans="1:58" ht="15.75" customHeight="1">
      <c r="A177" s="30"/>
      <c r="B177" s="30"/>
      <c r="C177" s="30"/>
      <c r="D177" s="30"/>
      <c r="E177" s="30"/>
      <c r="F177" s="30"/>
      <c r="G177" s="30"/>
      <c r="H177" s="32"/>
      <c r="I177" s="32"/>
      <c r="J177" s="32"/>
      <c r="K177" s="32"/>
      <c r="L177" s="32"/>
      <c r="M177" s="32"/>
      <c r="N177" s="32"/>
      <c r="O177" s="32"/>
      <c r="P177" s="32"/>
      <c r="Q177" s="32"/>
      <c r="R177" s="32"/>
      <c r="S177" s="32"/>
      <c r="T177" s="32"/>
      <c r="U177" s="32"/>
      <c r="V177" s="32"/>
      <c r="W177" s="32"/>
      <c r="X177" s="32"/>
      <c r="Y177" s="32"/>
      <c r="Z177" s="32"/>
      <c r="AA177" s="32"/>
      <c r="AB177" s="32"/>
      <c r="AC177" s="32"/>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row>
    <row r="178" spans="1:58" ht="15.75" customHeight="1">
      <c r="A178" s="30"/>
      <c r="B178" s="30"/>
      <c r="C178" s="30"/>
      <c r="D178" s="30"/>
      <c r="E178" s="30"/>
      <c r="F178" s="30"/>
      <c r="G178" s="30"/>
      <c r="H178" s="32"/>
      <c r="I178" s="32"/>
      <c r="J178" s="32"/>
      <c r="K178" s="32"/>
      <c r="L178" s="32"/>
      <c r="M178" s="32"/>
      <c r="N178" s="32"/>
      <c r="O178" s="32"/>
      <c r="P178" s="32"/>
      <c r="Q178" s="32"/>
      <c r="R178" s="32"/>
      <c r="S178" s="32"/>
      <c r="T178" s="32"/>
      <c r="U178" s="32"/>
      <c r="V178" s="32"/>
      <c r="W178" s="32"/>
      <c r="X178" s="32"/>
      <c r="Y178" s="32"/>
      <c r="Z178" s="32"/>
      <c r="AA178" s="32"/>
      <c r="AB178" s="32"/>
      <c r="AC178" s="32"/>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row>
    <row r="179" spans="1:58" ht="15.75" customHeight="1">
      <c r="A179" s="30"/>
      <c r="B179" s="30"/>
      <c r="C179" s="30"/>
      <c r="D179" s="30"/>
      <c r="E179" s="30"/>
      <c r="F179" s="30"/>
      <c r="G179" s="30"/>
      <c r="H179" s="32"/>
      <c r="I179" s="32"/>
      <c r="J179" s="32"/>
      <c r="K179" s="32"/>
      <c r="L179" s="32"/>
      <c r="M179" s="32"/>
      <c r="N179" s="32"/>
      <c r="O179" s="32"/>
      <c r="P179" s="32"/>
      <c r="Q179" s="32"/>
      <c r="R179" s="32"/>
      <c r="S179" s="32"/>
      <c r="T179" s="32"/>
      <c r="U179" s="32"/>
      <c r="V179" s="32"/>
      <c r="W179" s="32"/>
      <c r="X179" s="32"/>
      <c r="Y179" s="32"/>
      <c r="Z179" s="32"/>
      <c r="AA179" s="32"/>
      <c r="AB179" s="32"/>
      <c r="AC179" s="32"/>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row>
    <row r="180" spans="1:58" ht="15.75" customHeight="1">
      <c r="A180" s="30"/>
      <c r="B180" s="30"/>
      <c r="C180" s="30"/>
      <c r="D180" s="30"/>
      <c r="E180" s="30"/>
      <c r="F180" s="30"/>
      <c r="G180" s="30"/>
      <c r="H180" s="32"/>
      <c r="I180" s="32"/>
      <c r="J180" s="32"/>
      <c r="K180" s="32"/>
      <c r="L180" s="32"/>
      <c r="M180" s="32"/>
      <c r="N180" s="32"/>
      <c r="O180" s="32"/>
      <c r="P180" s="32"/>
      <c r="Q180" s="32"/>
      <c r="R180" s="32"/>
      <c r="S180" s="32"/>
      <c r="T180" s="32"/>
      <c r="U180" s="32"/>
      <c r="V180" s="32"/>
      <c r="W180" s="32"/>
      <c r="X180" s="32"/>
      <c r="Y180" s="32"/>
      <c r="Z180" s="32"/>
      <c r="AA180" s="32"/>
      <c r="AB180" s="32"/>
      <c r="AC180" s="32"/>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row>
    <row r="181" spans="1:58" ht="15.75" customHeight="1">
      <c r="A181" s="30"/>
      <c r="B181" s="30"/>
      <c r="C181" s="30"/>
      <c r="D181" s="30"/>
      <c r="E181" s="30"/>
      <c r="F181" s="30"/>
      <c r="G181" s="30"/>
      <c r="H181" s="32"/>
      <c r="I181" s="32"/>
      <c r="J181" s="32"/>
      <c r="K181" s="32"/>
      <c r="L181" s="32"/>
      <c r="M181" s="32"/>
      <c r="N181" s="32"/>
      <c r="O181" s="32"/>
      <c r="P181" s="32"/>
      <c r="Q181" s="32"/>
      <c r="R181" s="32"/>
      <c r="S181" s="32"/>
      <c r="T181" s="32"/>
      <c r="U181" s="32"/>
      <c r="V181" s="32"/>
      <c r="W181" s="32"/>
      <c r="X181" s="32"/>
      <c r="Y181" s="32"/>
      <c r="Z181" s="32"/>
      <c r="AA181" s="32"/>
      <c r="AB181" s="32"/>
      <c r="AC181" s="32"/>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row>
    <row r="182" spans="1:58" ht="15.75" customHeight="1">
      <c r="A182" s="30"/>
      <c r="B182" s="30"/>
      <c r="C182" s="30"/>
      <c r="D182" s="30"/>
      <c r="E182" s="30"/>
      <c r="F182" s="30"/>
      <c r="G182" s="30"/>
      <c r="H182" s="32"/>
      <c r="I182" s="32"/>
      <c r="J182" s="32"/>
      <c r="K182" s="32"/>
      <c r="L182" s="32"/>
      <c r="M182" s="32"/>
      <c r="N182" s="32"/>
      <c r="O182" s="32"/>
      <c r="P182" s="32"/>
      <c r="Q182" s="32"/>
      <c r="R182" s="32"/>
      <c r="S182" s="32"/>
      <c r="T182" s="32"/>
      <c r="U182" s="32"/>
      <c r="V182" s="32"/>
      <c r="W182" s="32"/>
      <c r="X182" s="32"/>
      <c r="Y182" s="32"/>
      <c r="Z182" s="32"/>
      <c r="AA182" s="32"/>
      <c r="AB182" s="32"/>
      <c r="AC182" s="32"/>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row>
    <row r="183" spans="1:58" ht="15.75" customHeight="1">
      <c r="A183" s="30"/>
      <c r="B183" s="30"/>
      <c r="C183" s="30"/>
      <c r="D183" s="30"/>
      <c r="E183" s="30"/>
      <c r="F183" s="30"/>
      <c r="G183" s="30"/>
      <c r="H183" s="32"/>
      <c r="I183" s="32"/>
      <c r="J183" s="32"/>
      <c r="K183" s="32"/>
      <c r="L183" s="32"/>
      <c r="M183" s="32"/>
      <c r="N183" s="32"/>
      <c r="O183" s="32"/>
      <c r="P183" s="32"/>
      <c r="Q183" s="32"/>
      <c r="R183" s="32"/>
      <c r="S183" s="32"/>
      <c r="T183" s="32"/>
      <c r="U183" s="32"/>
      <c r="V183" s="32"/>
      <c r="W183" s="32"/>
      <c r="X183" s="32"/>
      <c r="Y183" s="32"/>
      <c r="Z183" s="32"/>
      <c r="AA183" s="32"/>
      <c r="AB183" s="32"/>
      <c r="AC183" s="32"/>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row>
    <row r="184" spans="1:58" ht="15.75" customHeight="1">
      <c r="A184" s="30"/>
      <c r="B184" s="30"/>
      <c r="C184" s="30"/>
      <c r="D184" s="30"/>
      <c r="E184" s="30"/>
      <c r="F184" s="30"/>
      <c r="G184" s="30"/>
      <c r="H184" s="32"/>
      <c r="I184" s="32"/>
      <c r="J184" s="32"/>
      <c r="K184" s="32"/>
      <c r="L184" s="32"/>
      <c r="M184" s="32"/>
      <c r="N184" s="32"/>
      <c r="O184" s="32"/>
      <c r="P184" s="32"/>
      <c r="Q184" s="32"/>
      <c r="R184" s="32"/>
      <c r="S184" s="32"/>
      <c r="T184" s="32"/>
      <c r="U184" s="32"/>
      <c r="V184" s="32"/>
      <c r="W184" s="32"/>
      <c r="X184" s="32"/>
      <c r="Y184" s="32"/>
      <c r="Z184" s="32"/>
      <c r="AA184" s="32"/>
      <c r="AB184" s="32"/>
      <c r="AC184" s="32"/>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row>
    <row r="185" spans="1:58" ht="15.75" customHeight="1">
      <c r="A185" s="30"/>
      <c r="B185" s="30"/>
      <c r="C185" s="30"/>
      <c r="D185" s="30"/>
      <c r="E185" s="30"/>
      <c r="F185" s="30"/>
      <c r="G185" s="30"/>
      <c r="H185" s="32"/>
      <c r="I185" s="32"/>
      <c r="J185" s="32"/>
      <c r="K185" s="32"/>
      <c r="L185" s="32"/>
      <c r="M185" s="32"/>
      <c r="N185" s="32"/>
      <c r="O185" s="32"/>
      <c r="P185" s="32"/>
      <c r="Q185" s="32"/>
      <c r="R185" s="32"/>
      <c r="S185" s="32"/>
      <c r="T185" s="32"/>
      <c r="U185" s="32"/>
      <c r="V185" s="32"/>
      <c r="W185" s="32"/>
      <c r="X185" s="32"/>
      <c r="Y185" s="32"/>
      <c r="Z185" s="32"/>
      <c r="AA185" s="32"/>
      <c r="AB185" s="32"/>
      <c r="AC185" s="32"/>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row>
    <row r="186" spans="1:58" ht="15.75" customHeight="1">
      <c r="A186" s="30"/>
      <c r="B186" s="30"/>
      <c r="C186" s="30"/>
      <c r="D186" s="30"/>
      <c r="E186" s="30"/>
      <c r="F186" s="30"/>
      <c r="G186" s="30"/>
      <c r="H186" s="32"/>
      <c r="I186" s="32"/>
      <c r="J186" s="32"/>
      <c r="K186" s="32"/>
      <c r="L186" s="32"/>
      <c r="M186" s="32"/>
      <c r="N186" s="32"/>
      <c r="O186" s="32"/>
      <c r="P186" s="32"/>
      <c r="Q186" s="32"/>
      <c r="R186" s="32"/>
      <c r="S186" s="32"/>
      <c r="T186" s="32"/>
      <c r="U186" s="32"/>
      <c r="V186" s="32"/>
      <c r="W186" s="32"/>
      <c r="X186" s="32"/>
      <c r="Y186" s="32"/>
      <c r="Z186" s="32"/>
      <c r="AA186" s="32"/>
      <c r="AB186" s="32"/>
      <c r="AC186" s="32"/>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row>
    <row r="187" spans="1:58" ht="15.75" customHeight="1">
      <c r="A187" s="30"/>
      <c r="B187" s="30"/>
      <c r="C187" s="30"/>
      <c r="D187" s="30"/>
      <c r="E187" s="30"/>
      <c r="F187" s="30"/>
      <c r="G187" s="30"/>
      <c r="H187" s="32"/>
      <c r="I187" s="32"/>
      <c r="J187" s="32"/>
      <c r="K187" s="32"/>
      <c r="L187" s="32"/>
      <c r="M187" s="32"/>
      <c r="N187" s="32"/>
      <c r="O187" s="32"/>
      <c r="P187" s="32"/>
      <c r="Q187" s="32"/>
      <c r="R187" s="32"/>
      <c r="S187" s="32"/>
      <c r="T187" s="32"/>
      <c r="U187" s="32"/>
      <c r="V187" s="32"/>
      <c r="W187" s="32"/>
      <c r="X187" s="32"/>
      <c r="Y187" s="32"/>
      <c r="Z187" s="32"/>
      <c r="AA187" s="32"/>
      <c r="AB187" s="32"/>
      <c r="AC187" s="32"/>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row>
    <row r="188" spans="1:58" ht="15.75" customHeight="1">
      <c r="A188" s="30"/>
      <c r="B188" s="30"/>
      <c r="C188" s="30"/>
      <c r="D188" s="30"/>
      <c r="E188" s="30"/>
      <c r="F188" s="30"/>
      <c r="G188" s="30"/>
      <c r="H188" s="32"/>
      <c r="I188" s="32"/>
      <c r="J188" s="32"/>
      <c r="K188" s="32"/>
      <c r="L188" s="32"/>
      <c r="M188" s="32"/>
      <c r="N188" s="32"/>
      <c r="O188" s="32"/>
      <c r="P188" s="32"/>
      <c r="Q188" s="32"/>
      <c r="R188" s="32"/>
      <c r="S188" s="32"/>
      <c r="T188" s="32"/>
      <c r="U188" s="32"/>
      <c r="V188" s="32"/>
      <c r="W188" s="32"/>
      <c r="X188" s="32"/>
      <c r="Y188" s="32"/>
      <c r="Z188" s="32"/>
      <c r="AA188" s="32"/>
      <c r="AB188" s="32"/>
      <c r="AC188" s="32"/>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row>
    <row r="189" spans="1:58" ht="15.75" customHeight="1">
      <c r="A189" s="30"/>
      <c r="B189" s="30"/>
      <c r="C189" s="30"/>
      <c r="D189" s="30"/>
      <c r="E189" s="30"/>
      <c r="F189" s="30"/>
      <c r="G189" s="30"/>
      <c r="H189" s="32"/>
      <c r="I189" s="32"/>
      <c r="J189" s="32"/>
      <c r="K189" s="32"/>
      <c r="L189" s="32"/>
      <c r="M189" s="32"/>
      <c r="N189" s="32"/>
      <c r="O189" s="32"/>
      <c r="P189" s="32"/>
      <c r="Q189" s="32"/>
      <c r="R189" s="32"/>
      <c r="S189" s="32"/>
      <c r="T189" s="32"/>
      <c r="U189" s="32"/>
      <c r="V189" s="32"/>
      <c r="W189" s="32"/>
      <c r="X189" s="32"/>
      <c r="Y189" s="32"/>
      <c r="Z189" s="32"/>
      <c r="AA189" s="32"/>
      <c r="AB189" s="32"/>
      <c r="AC189" s="32"/>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row>
    <row r="190" spans="1:58" ht="15.75" customHeight="1">
      <c r="A190" s="30"/>
      <c r="B190" s="30"/>
      <c r="C190" s="30"/>
      <c r="D190" s="30"/>
      <c r="E190" s="30"/>
      <c r="F190" s="30"/>
      <c r="G190" s="30"/>
      <c r="H190" s="32"/>
      <c r="I190" s="32"/>
      <c r="J190" s="32"/>
      <c r="K190" s="32"/>
      <c r="L190" s="32"/>
      <c r="M190" s="32"/>
      <c r="N190" s="32"/>
      <c r="O190" s="32"/>
      <c r="P190" s="32"/>
      <c r="Q190" s="32"/>
      <c r="R190" s="32"/>
      <c r="S190" s="32"/>
      <c r="T190" s="32"/>
      <c r="U190" s="32"/>
      <c r="V190" s="32"/>
      <c r="W190" s="32"/>
      <c r="X190" s="32"/>
      <c r="Y190" s="32"/>
      <c r="Z190" s="32"/>
      <c r="AA190" s="32"/>
      <c r="AB190" s="32"/>
      <c r="AC190" s="32"/>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row>
    <row r="191" spans="1:58" ht="15.75" customHeight="1">
      <c r="A191" s="30"/>
      <c r="B191" s="30"/>
      <c r="C191" s="30"/>
      <c r="D191" s="30"/>
      <c r="E191" s="30"/>
      <c r="F191" s="30"/>
      <c r="G191" s="30"/>
      <c r="H191" s="32"/>
      <c r="I191" s="32"/>
      <c r="J191" s="32"/>
      <c r="K191" s="32"/>
      <c r="L191" s="32"/>
      <c r="M191" s="32"/>
      <c r="N191" s="32"/>
      <c r="O191" s="32"/>
      <c r="P191" s="32"/>
      <c r="Q191" s="32"/>
      <c r="R191" s="32"/>
      <c r="S191" s="32"/>
      <c r="T191" s="32"/>
      <c r="U191" s="32"/>
      <c r="V191" s="32"/>
      <c r="W191" s="32"/>
      <c r="X191" s="32"/>
      <c r="Y191" s="32"/>
      <c r="Z191" s="32"/>
      <c r="AA191" s="32"/>
      <c r="AB191" s="32"/>
      <c r="AC191" s="32"/>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row>
    <row r="192" spans="1:58" ht="15.75" customHeight="1">
      <c r="A192" s="30"/>
      <c r="B192" s="30"/>
      <c r="C192" s="30"/>
      <c r="D192" s="30"/>
      <c r="E192" s="30"/>
      <c r="F192" s="30"/>
      <c r="G192" s="30"/>
      <c r="H192" s="32"/>
      <c r="I192" s="32"/>
      <c r="J192" s="32"/>
      <c r="K192" s="32"/>
      <c r="L192" s="32"/>
      <c r="M192" s="32"/>
      <c r="N192" s="32"/>
      <c r="O192" s="32"/>
      <c r="P192" s="32"/>
      <c r="Q192" s="32"/>
      <c r="R192" s="32"/>
      <c r="S192" s="32"/>
      <c r="T192" s="32"/>
      <c r="U192" s="32"/>
      <c r="V192" s="32"/>
      <c r="W192" s="32"/>
      <c r="X192" s="32"/>
      <c r="Y192" s="32"/>
      <c r="Z192" s="32"/>
      <c r="AA192" s="32"/>
      <c r="AB192" s="32"/>
      <c r="AC192" s="32"/>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row>
    <row r="193" spans="1:58" ht="15.75" customHeight="1">
      <c r="A193" s="30"/>
      <c r="B193" s="30"/>
      <c r="C193" s="30"/>
      <c r="D193" s="30"/>
      <c r="E193" s="30"/>
      <c r="F193" s="30"/>
      <c r="G193" s="30"/>
      <c r="H193" s="32"/>
      <c r="I193" s="32"/>
      <c r="J193" s="32"/>
      <c r="K193" s="32"/>
      <c r="L193" s="32"/>
      <c r="M193" s="32"/>
      <c r="N193" s="32"/>
      <c r="O193" s="32"/>
      <c r="P193" s="32"/>
      <c r="Q193" s="32"/>
      <c r="R193" s="32"/>
      <c r="S193" s="32"/>
      <c r="T193" s="32"/>
      <c r="U193" s="32"/>
      <c r="V193" s="32"/>
      <c r="W193" s="32"/>
      <c r="X193" s="32"/>
      <c r="Y193" s="32"/>
      <c r="Z193" s="32"/>
      <c r="AA193" s="32"/>
      <c r="AB193" s="32"/>
      <c r="AC193" s="32"/>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row>
    <row r="194" spans="1:58" ht="15.75" customHeight="1">
      <c r="A194" s="30"/>
      <c r="B194" s="30"/>
      <c r="C194" s="30"/>
      <c r="D194" s="30"/>
      <c r="E194" s="30"/>
      <c r="F194" s="30"/>
      <c r="G194" s="30"/>
      <c r="H194" s="32"/>
      <c r="I194" s="32"/>
      <c r="J194" s="32"/>
      <c r="K194" s="32"/>
      <c r="L194" s="32"/>
      <c r="M194" s="32"/>
      <c r="N194" s="32"/>
      <c r="O194" s="32"/>
      <c r="P194" s="32"/>
      <c r="Q194" s="32"/>
      <c r="R194" s="32"/>
      <c r="S194" s="32"/>
      <c r="T194" s="32"/>
      <c r="U194" s="32"/>
      <c r="V194" s="32"/>
      <c r="W194" s="32"/>
      <c r="X194" s="32"/>
      <c r="Y194" s="32"/>
      <c r="Z194" s="32"/>
      <c r="AA194" s="32"/>
      <c r="AB194" s="32"/>
      <c r="AC194" s="32"/>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row>
    <row r="195" spans="1:58" ht="15.75" customHeight="1">
      <c r="A195" s="30"/>
      <c r="B195" s="30"/>
      <c r="C195" s="30"/>
      <c r="D195" s="30"/>
      <c r="E195" s="30"/>
      <c r="F195" s="30"/>
      <c r="G195" s="30"/>
      <c r="H195" s="32"/>
      <c r="I195" s="32"/>
      <c r="J195" s="32"/>
      <c r="K195" s="32"/>
      <c r="L195" s="32"/>
      <c r="M195" s="32"/>
      <c r="N195" s="32"/>
      <c r="O195" s="32"/>
      <c r="P195" s="32"/>
      <c r="Q195" s="32"/>
      <c r="R195" s="32"/>
      <c r="S195" s="32"/>
      <c r="T195" s="32"/>
      <c r="U195" s="32"/>
      <c r="V195" s="32"/>
      <c r="W195" s="32"/>
      <c r="X195" s="32"/>
      <c r="Y195" s="32"/>
      <c r="Z195" s="32"/>
      <c r="AA195" s="32"/>
      <c r="AB195" s="32"/>
      <c r="AC195" s="32"/>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row>
    <row r="196" spans="1:58" ht="15.75" customHeight="1">
      <c r="A196" s="30"/>
      <c r="B196" s="30"/>
      <c r="C196" s="30"/>
      <c r="D196" s="30"/>
      <c r="E196" s="30"/>
      <c r="F196" s="30"/>
      <c r="G196" s="30"/>
      <c r="H196" s="32"/>
      <c r="I196" s="32"/>
      <c r="J196" s="32"/>
      <c r="K196" s="32"/>
      <c r="L196" s="32"/>
      <c r="M196" s="32"/>
      <c r="N196" s="32"/>
      <c r="O196" s="32"/>
      <c r="P196" s="32"/>
      <c r="Q196" s="32"/>
      <c r="R196" s="32"/>
      <c r="S196" s="32"/>
      <c r="T196" s="32"/>
      <c r="U196" s="32"/>
      <c r="V196" s="32"/>
      <c r="W196" s="32"/>
      <c r="X196" s="32"/>
      <c r="Y196" s="32"/>
      <c r="Z196" s="32"/>
      <c r="AA196" s="32"/>
      <c r="AB196" s="32"/>
      <c r="AC196" s="32"/>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row>
    <row r="197" spans="1:58" ht="15.75" customHeight="1">
      <c r="A197" s="30"/>
      <c r="B197" s="30"/>
      <c r="C197" s="30"/>
      <c r="D197" s="30"/>
      <c r="E197" s="30"/>
      <c r="F197" s="30"/>
      <c r="G197" s="30"/>
      <c r="H197" s="32"/>
      <c r="I197" s="32"/>
      <c r="J197" s="32"/>
      <c r="K197" s="32"/>
      <c r="L197" s="32"/>
      <c r="M197" s="32"/>
      <c r="N197" s="32"/>
      <c r="O197" s="32"/>
      <c r="P197" s="32"/>
      <c r="Q197" s="32"/>
      <c r="R197" s="32"/>
      <c r="S197" s="32"/>
      <c r="T197" s="32"/>
      <c r="U197" s="32"/>
      <c r="V197" s="32"/>
      <c r="W197" s="32"/>
      <c r="X197" s="32"/>
      <c r="Y197" s="32"/>
      <c r="Z197" s="32"/>
      <c r="AA197" s="32"/>
      <c r="AB197" s="32"/>
      <c r="AC197" s="32"/>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row>
    <row r="198" spans="1:58" ht="15.75" customHeight="1">
      <c r="A198" s="30"/>
      <c r="B198" s="30"/>
      <c r="C198" s="30"/>
      <c r="D198" s="30"/>
      <c r="E198" s="30"/>
      <c r="F198" s="30"/>
      <c r="G198" s="30"/>
      <c r="H198" s="32"/>
      <c r="I198" s="32"/>
      <c r="J198" s="32"/>
      <c r="K198" s="32"/>
      <c r="L198" s="32"/>
      <c r="M198" s="32"/>
      <c r="N198" s="32"/>
      <c r="O198" s="32"/>
      <c r="P198" s="32"/>
      <c r="Q198" s="32"/>
      <c r="R198" s="32"/>
      <c r="S198" s="32"/>
      <c r="T198" s="32"/>
      <c r="U198" s="32"/>
      <c r="V198" s="32"/>
      <c r="W198" s="32"/>
      <c r="X198" s="32"/>
      <c r="Y198" s="32"/>
      <c r="Z198" s="32"/>
      <c r="AA198" s="32"/>
      <c r="AB198" s="32"/>
      <c r="AC198" s="32"/>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row>
    <row r="199" spans="1:58" ht="15.75" customHeight="1">
      <c r="A199" s="30"/>
      <c r="B199" s="30"/>
      <c r="C199" s="30"/>
      <c r="D199" s="30"/>
      <c r="E199" s="30"/>
      <c r="F199" s="30"/>
      <c r="G199" s="30"/>
      <c r="H199" s="32"/>
      <c r="I199" s="32"/>
      <c r="J199" s="32"/>
      <c r="K199" s="32"/>
      <c r="L199" s="32"/>
      <c r="M199" s="32"/>
      <c r="N199" s="32"/>
      <c r="O199" s="32"/>
      <c r="P199" s="32"/>
      <c r="Q199" s="32"/>
      <c r="R199" s="32"/>
      <c r="S199" s="32"/>
      <c r="T199" s="32"/>
      <c r="U199" s="32"/>
      <c r="V199" s="32"/>
      <c r="W199" s="32"/>
      <c r="X199" s="32"/>
      <c r="Y199" s="32"/>
      <c r="Z199" s="32"/>
      <c r="AA199" s="32"/>
      <c r="AB199" s="32"/>
      <c r="AC199" s="32"/>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row>
    <row r="200" spans="1:58" ht="15.75" customHeight="1">
      <c r="A200" s="30"/>
      <c r="B200" s="30"/>
      <c r="C200" s="30"/>
      <c r="D200" s="30"/>
      <c r="E200" s="30"/>
      <c r="F200" s="30"/>
      <c r="G200" s="30"/>
      <c r="H200" s="32"/>
      <c r="I200" s="32"/>
      <c r="J200" s="32"/>
      <c r="K200" s="32"/>
      <c r="L200" s="32"/>
      <c r="M200" s="32"/>
      <c r="N200" s="32"/>
      <c r="O200" s="32"/>
      <c r="P200" s="32"/>
      <c r="Q200" s="32"/>
      <c r="R200" s="32"/>
      <c r="S200" s="32"/>
      <c r="T200" s="32"/>
      <c r="U200" s="32"/>
      <c r="V200" s="32"/>
      <c r="W200" s="32"/>
      <c r="X200" s="32"/>
      <c r="Y200" s="32"/>
      <c r="Z200" s="32"/>
      <c r="AA200" s="32"/>
      <c r="AB200" s="32"/>
      <c r="AC200" s="32"/>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row>
    <row r="201" spans="1:58" ht="15.75" customHeight="1">
      <c r="A201" s="30"/>
      <c r="B201" s="30"/>
      <c r="C201" s="30"/>
      <c r="D201" s="30"/>
      <c r="E201" s="30"/>
      <c r="F201" s="30"/>
      <c r="G201" s="30"/>
      <c r="H201" s="32"/>
      <c r="I201" s="32"/>
      <c r="J201" s="32"/>
      <c r="K201" s="32"/>
      <c r="L201" s="32"/>
      <c r="M201" s="32"/>
      <c r="N201" s="32"/>
      <c r="O201" s="32"/>
      <c r="P201" s="32"/>
      <c r="Q201" s="32"/>
      <c r="R201" s="32"/>
      <c r="S201" s="32"/>
      <c r="T201" s="32"/>
      <c r="U201" s="32"/>
      <c r="V201" s="32"/>
      <c r="W201" s="32"/>
      <c r="X201" s="32"/>
      <c r="Y201" s="32"/>
      <c r="Z201" s="32"/>
      <c r="AA201" s="32"/>
      <c r="AB201" s="32"/>
      <c r="AC201" s="32"/>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row>
    <row r="202" spans="1:58" ht="15.75" customHeight="1">
      <c r="A202" s="30"/>
      <c r="B202" s="30"/>
      <c r="C202" s="30"/>
      <c r="D202" s="30"/>
      <c r="E202" s="30"/>
      <c r="F202" s="30"/>
      <c r="G202" s="30"/>
      <c r="H202" s="32"/>
      <c r="I202" s="32"/>
      <c r="J202" s="32"/>
      <c r="K202" s="32"/>
      <c r="L202" s="32"/>
      <c r="M202" s="32"/>
      <c r="N202" s="32"/>
      <c r="O202" s="32"/>
      <c r="P202" s="32"/>
      <c r="Q202" s="32"/>
      <c r="R202" s="32"/>
      <c r="S202" s="32"/>
      <c r="T202" s="32"/>
      <c r="U202" s="32"/>
      <c r="V202" s="32"/>
      <c r="W202" s="32"/>
      <c r="X202" s="32"/>
      <c r="Y202" s="32"/>
      <c r="Z202" s="32"/>
      <c r="AA202" s="32"/>
      <c r="AB202" s="32"/>
      <c r="AC202" s="32"/>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row>
    <row r="203" spans="1:58" ht="15.75" customHeight="1">
      <c r="A203" s="30"/>
      <c r="B203" s="30"/>
      <c r="C203" s="30"/>
      <c r="D203" s="30"/>
      <c r="E203" s="30"/>
      <c r="F203" s="30"/>
      <c r="G203" s="30"/>
      <c r="H203" s="32"/>
      <c r="I203" s="32"/>
      <c r="J203" s="32"/>
      <c r="K203" s="32"/>
      <c r="L203" s="32"/>
      <c r="M203" s="32"/>
      <c r="N203" s="32"/>
      <c r="O203" s="32"/>
      <c r="P203" s="32"/>
      <c r="Q203" s="32"/>
      <c r="R203" s="32"/>
      <c r="S203" s="32"/>
      <c r="T203" s="32"/>
      <c r="U203" s="32"/>
      <c r="V203" s="32"/>
      <c r="W203" s="32"/>
      <c r="X203" s="32"/>
      <c r="Y203" s="32"/>
      <c r="Z203" s="32"/>
      <c r="AA203" s="32"/>
      <c r="AB203" s="32"/>
      <c r="AC203" s="32"/>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row>
    <row r="204" spans="1:58" ht="15.75" customHeight="1">
      <c r="A204" s="30"/>
      <c r="B204" s="30"/>
      <c r="C204" s="30"/>
      <c r="D204" s="30"/>
      <c r="E204" s="30"/>
      <c r="F204" s="30"/>
      <c r="G204" s="30"/>
      <c r="H204" s="32"/>
      <c r="I204" s="32"/>
      <c r="J204" s="32"/>
      <c r="K204" s="32"/>
      <c r="L204" s="32"/>
      <c r="M204" s="32"/>
      <c r="N204" s="32"/>
      <c r="O204" s="32"/>
      <c r="P204" s="32"/>
      <c r="Q204" s="32"/>
      <c r="R204" s="32"/>
      <c r="S204" s="32"/>
      <c r="T204" s="32"/>
      <c r="U204" s="32"/>
      <c r="V204" s="32"/>
      <c r="W204" s="32"/>
      <c r="X204" s="32"/>
      <c r="Y204" s="32"/>
      <c r="Z204" s="32"/>
      <c r="AA204" s="32"/>
      <c r="AB204" s="32"/>
      <c r="AC204" s="32"/>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row>
    <row r="205" spans="1:58" ht="15.75" customHeight="1">
      <c r="A205" s="30"/>
      <c r="B205" s="30"/>
      <c r="C205" s="30"/>
      <c r="D205" s="30"/>
      <c r="E205" s="30"/>
      <c r="F205" s="30"/>
      <c r="G205" s="30"/>
      <c r="H205" s="32"/>
      <c r="I205" s="32"/>
      <c r="J205" s="32"/>
      <c r="K205" s="32"/>
      <c r="L205" s="32"/>
      <c r="M205" s="32"/>
      <c r="N205" s="32"/>
      <c r="O205" s="32"/>
      <c r="P205" s="32"/>
      <c r="Q205" s="32"/>
      <c r="R205" s="32"/>
      <c r="S205" s="32"/>
      <c r="T205" s="32"/>
      <c r="U205" s="32"/>
      <c r="V205" s="32"/>
      <c r="W205" s="32"/>
      <c r="X205" s="32"/>
      <c r="Y205" s="32"/>
      <c r="Z205" s="32"/>
      <c r="AA205" s="32"/>
      <c r="AB205" s="32"/>
      <c r="AC205" s="32"/>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row>
    <row r="206" spans="1:58" ht="15.75" customHeight="1">
      <c r="A206" s="30"/>
      <c r="B206" s="30"/>
      <c r="C206" s="30"/>
      <c r="D206" s="30"/>
      <c r="E206" s="30"/>
      <c r="F206" s="30"/>
      <c r="G206" s="30"/>
      <c r="H206" s="32"/>
      <c r="I206" s="32"/>
      <c r="J206" s="32"/>
      <c r="K206" s="32"/>
      <c r="L206" s="32"/>
      <c r="M206" s="32"/>
      <c r="N206" s="32"/>
      <c r="O206" s="32"/>
      <c r="P206" s="32"/>
      <c r="Q206" s="32"/>
      <c r="R206" s="32"/>
      <c r="S206" s="32"/>
      <c r="T206" s="32"/>
      <c r="U206" s="32"/>
      <c r="V206" s="32"/>
      <c r="W206" s="32"/>
      <c r="X206" s="32"/>
      <c r="Y206" s="32"/>
      <c r="Z206" s="32"/>
      <c r="AA206" s="32"/>
      <c r="AB206" s="32"/>
      <c r="AC206" s="32"/>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row>
    <row r="207" spans="1:58" ht="15.75" customHeight="1">
      <c r="A207" s="30"/>
      <c r="B207" s="30"/>
      <c r="C207" s="30"/>
      <c r="D207" s="30"/>
      <c r="E207" s="30"/>
      <c r="F207" s="30"/>
      <c r="G207" s="30"/>
      <c r="H207" s="32"/>
      <c r="I207" s="32"/>
      <c r="J207" s="32"/>
      <c r="K207" s="32"/>
      <c r="L207" s="32"/>
      <c r="M207" s="32"/>
      <c r="N207" s="32"/>
      <c r="O207" s="32"/>
      <c r="P207" s="32"/>
      <c r="Q207" s="32"/>
      <c r="R207" s="32"/>
      <c r="S207" s="32"/>
      <c r="T207" s="32"/>
      <c r="U207" s="32"/>
      <c r="V207" s="32"/>
      <c r="W207" s="32"/>
      <c r="X207" s="32"/>
      <c r="Y207" s="32"/>
      <c r="Z207" s="32"/>
      <c r="AA207" s="32"/>
      <c r="AB207" s="32"/>
      <c r="AC207" s="32"/>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row>
    <row r="208" spans="1:58" ht="15.75" customHeight="1">
      <c r="A208" s="30"/>
      <c r="B208" s="30"/>
      <c r="C208" s="30"/>
      <c r="D208" s="30"/>
      <c r="E208" s="30"/>
      <c r="F208" s="30"/>
      <c r="G208" s="30"/>
      <c r="H208" s="32"/>
      <c r="I208" s="32"/>
      <c r="J208" s="32"/>
      <c r="K208" s="32"/>
      <c r="L208" s="32"/>
      <c r="M208" s="32"/>
      <c r="N208" s="32"/>
      <c r="O208" s="32"/>
      <c r="P208" s="32"/>
      <c r="Q208" s="32"/>
      <c r="R208" s="32"/>
      <c r="S208" s="32"/>
      <c r="T208" s="32"/>
      <c r="U208" s="32"/>
      <c r="V208" s="32"/>
      <c r="W208" s="32"/>
      <c r="X208" s="32"/>
      <c r="Y208" s="32"/>
      <c r="Z208" s="32"/>
      <c r="AA208" s="32"/>
      <c r="AB208" s="32"/>
      <c r="AC208" s="32"/>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row>
    <row r="209" spans="1:58" ht="15.75" customHeight="1">
      <c r="A209" s="30"/>
      <c r="B209" s="30"/>
      <c r="C209" s="30"/>
      <c r="D209" s="30"/>
      <c r="E209" s="30"/>
      <c r="F209" s="30"/>
      <c r="G209" s="30"/>
      <c r="H209" s="32"/>
      <c r="I209" s="32"/>
      <c r="J209" s="32"/>
      <c r="K209" s="32"/>
      <c r="L209" s="32"/>
      <c r="M209" s="32"/>
      <c r="N209" s="32"/>
      <c r="O209" s="32"/>
      <c r="P209" s="32"/>
      <c r="Q209" s="32"/>
      <c r="R209" s="32"/>
      <c r="S209" s="32"/>
      <c r="T209" s="32"/>
      <c r="U209" s="32"/>
      <c r="V209" s="32"/>
      <c r="W209" s="32"/>
      <c r="X209" s="32"/>
      <c r="Y209" s="32"/>
      <c r="Z209" s="32"/>
      <c r="AA209" s="32"/>
      <c r="AB209" s="32"/>
      <c r="AC209" s="32"/>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row>
    <row r="210" spans="1:58" ht="15.75" customHeight="1">
      <c r="A210" s="30"/>
      <c r="B210" s="30"/>
      <c r="C210" s="30"/>
      <c r="D210" s="30"/>
      <c r="E210" s="30"/>
      <c r="F210" s="30"/>
      <c r="G210" s="30"/>
      <c r="H210" s="32"/>
      <c r="I210" s="32"/>
      <c r="J210" s="32"/>
      <c r="K210" s="32"/>
      <c r="L210" s="32"/>
      <c r="M210" s="32"/>
      <c r="N210" s="32"/>
      <c r="O210" s="32"/>
      <c r="P210" s="32"/>
      <c r="Q210" s="32"/>
      <c r="R210" s="32"/>
      <c r="S210" s="32"/>
      <c r="T210" s="32"/>
      <c r="U210" s="32"/>
      <c r="V210" s="32"/>
      <c r="W210" s="32"/>
      <c r="X210" s="32"/>
      <c r="Y210" s="32"/>
      <c r="Z210" s="32"/>
      <c r="AA210" s="32"/>
      <c r="AB210" s="32"/>
      <c r="AC210" s="32"/>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row>
    <row r="211" spans="1:58" ht="15.75" customHeight="1">
      <c r="A211" s="30"/>
      <c r="B211" s="30"/>
      <c r="C211" s="30"/>
      <c r="D211" s="30"/>
      <c r="E211" s="30"/>
      <c r="F211" s="30"/>
      <c r="G211" s="30"/>
      <c r="H211" s="32"/>
      <c r="I211" s="32"/>
      <c r="J211" s="32"/>
      <c r="K211" s="32"/>
      <c r="L211" s="32"/>
      <c r="M211" s="32"/>
      <c r="N211" s="32"/>
      <c r="O211" s="32"/>
      <c r="P211" s="32"/>
      <c r="Q211" s="32"/>
      <c r="R211" s="32"/>
      <c r="S211" s="32"/>
      <c r="T211" s="32"/>
      <c r="U211" s="32"/>
      <c r="V211" s="32"/>
      <c r="W211" s="32"/>
      <c r="X211" s="32"/>
      <c r="Y211" s="32"/>
      <c r="Z211" s="32"/>
      <c r="AA211" s="32"/>
      <c r="AB211" s="32"/>
      <c r="AC211" s="32"/>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row>
    <row r="212" spans="1:58" ht="15.75" customHeight="1">
      <c r="A212" s="30"/>
      <c r="B212" s="30"/>
      <c r="C212" s="30"/>
      <c r="D212" s="30"/>
      <c r="E212" s="30"/>
      <c r="F212" s="30"/>
      <c r="G212" s="30"/>
      <c r="H212" s="32"/>
      <c r="I212" s="32"/>
      <c r="J212" s="32"/>
      <c r="K212" s="32"/>
      <c r="L212" s="32"/>
      <c r="M212" s="32"/>
      <c r="N212" s="32"/>
      <c r="O212" s="32"/>
      <c r="P212" s="32"/>
      <c r="Q212" s="32"/>
      <c r="R212" s="32"/>
      <c r="S212" s="32"/>
      <c r="T212" s="32"/>
      <c r="U212" s="32"/>
      <c r="V212" s="32"/>
      <c r="W212" s="32"/>
      <c r="X212" s="32"/>
      <c r="Y212" s="32"/>
      <c r="Z212" s="32"/>
      <c r="AA212" s="32"/>
      <c r="AB212" s="32"/>
      <c r="AC212" s="32"/>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row>
    <row r="213" spans="1:58" ht="15.75" customHeight="1">
      <c r="A213" s="30"/>
      <c r="B213" s="30"/>
      <c r="C213" s="30"/>
      <c r="D213" s="30"/>
      <c r="E213" s="30"/>
      <c r="F213" s="30"/>
      <c r="G213" s="30"/>
      <c r="H213" s="32"/>
      <c r="I213" s="32"/>
      <c r="J213" s="32"/>
      <c r="K213" s="32"/>
      <c r="L213" s="32"/>
      <c r="M213" s="32"/>
      <c r="N213" s="32"/>
      <c r="O213" s="32"/>
      <c r="P213" s="32"/>
      <c r="Q213" s="32"/>
      <c r="R213" s="32"/>
      <c r="S213" s="32"/>
      <c r="T213" s="32"/>
      <c r="U213" s="32"/>
      <c r="V213" s="32"/>
      <c r="W213" s="32"/>
      <c r="X213" s="32"/>
      <c r="Y213" s="32"/>
      <c r="Z213" s="32"/>
      <c r="AA213" s="32"/>
      <c r="AB213" s="32"/>
      <c r="AC213" s="32"/>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row>
    <row r="214" spans="1:58" ht="15.75" customHeight="1">
      <c r="A214" s="30"/>
      <c r="B214" s="30"/>
      <c r="C214" s="30"/>
      <c r="D214" s="30"/>
      <c r="E214" s="30"/>
      <c r="F214" s="30"/>
      <c r="G214" s="30"/>
      <c r="H214" s="32"/>
      <c r="I214" s="32"/>
      <c r="J214" s="32"/>
      <c r="K214" s="32"/>
      <c r="L214" s="32"/>
      <c r="M214" s="32"/>
      <c r="N214" s="32"/>
      <c r="O214" s="32"/>
      <c r="P214" s="32"/>
      <c r="Q214" s="32"/>
      <c r="R214" s="32"/>
      <c r="S214" s="32"/>
      <c r="T214" s="32"/>
      <c r="U214" s="32"/>
      <c r="V214" s="32"/>
      <c r="W214" s="32"/>
      <c r="X214" s="32"/>
      <c r="Y214" s="32"/>
      <c r="Z214" s="32"/>
      <c r="AA214" s="32"/>
      <c r="AB214" s="32"/>
      <c r="AC214" s="32"/>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row>
    <row r="215" spans="1:58" ht="15.75" customHeight="1">
      <c r="A215" s="30"/>
      <c r="B215" s="30"/>
      <c r="C215" s="30"/>
      <c r="D215" s="30"/>
      <c r="E215" s="30"/>
      <c r="F215" s="30"/>
      <c r="G215" s="30"/>
      <c r="H215" s="32"/>
      <c r="I215" s="32"/>
      <c r="J215" s="32"/>
      <c r="K215" s="32"/>
      <c r="L215" s="32"/>
      <c r="M215" s="32"/>
      <c r="N215" s="32"/>
      <c r="O215" s="32"/>
      <c r="P215" s="32"/>
      <c r="Q215" s="32"/>
      <c r="R215" s="32"/>
      <c r="S215" s="32"/>
      <c r="T215" s="32"/>
      <c r="U215" s="32"/>
      <c r="V215" s="32"/>
      <c r="W215" s="32"/>
      <c r="X215" s="32"/>
      <c r="Y215" s="32"/>
      <c r="Z215" s="32"/>
      <c r="AA215" s="32"/>
      <c r="AB215" s="32"/>
      <c r="AC215" s="32"/>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row>
    <row r="216" spans="1:58" ht="15.75" customHeight="1">
      <c r="A216" s="30"/>
      <c r="B216" s="30"/>
      <c r="C216" s="30"/>
      <c r="D216" s="30"/>
      <c r="E216" s="30"/>
      <c r="F216" s="30"/>
      <c r="G216" s="30"/>
      <c r="H216" s="32"/>
      <c r="I216" s="32"/>
      <c r="J216" s="32"/>
      <c r="K216" s="32"/>
      <c r="L216" s="32"/>
      <c r="M216" s="32"/>
      <c r="N216" s="32"/>
      <c r="O216" s="32"/>
      <c r="P216" s="32"/>
      <c r="Q216" s="32"/>
      <c r="R216" s="32"/>
      <c r="S216" s="32"/>
      <c r="T216" s="32"/>
      <c r="U216" s="32"/>
      <c r="V216" s="32"/>
      <c r="W216" s="32"/>
      <c r="X216" s="32"/>
      <c r="Y216" s="32"/>
      <c r="Z216" s="32"/>
      <c r="AA216" s="32"/>
      <c r="AB216" s="32"/>
      <c r="AC216" s="32"/>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row>
    <row r="217" spans="1:58" ht="15.75" customHeight="1">
      <c r="A217" s="30"/>
      <c r="B217" s="30"/>
      <c r="C217" s="30"/>
      <c r="D217" s="30"/>
      <c r="E217" s="30"/>
      <c r="F217" s="30"/>
      <c r="G217" s="30"/>
      <c r="H217" s="32"/>
      <c r="I217" s="32"/>
      <c r="J217" s="32"/>
      <c r="K217" s="32"/>
      <c r="L217" s="32"/>
      <c r="M217" s="32"/>
      <c r="N217" s="32"/>
      <c r="O217" s="32"/>
      <c r="P217" s="32"/>
      <c r="Q217" s="32"/>
      <c r="R217" s="32"/>
      <c r="S217" s="32"/>
      <c r="T217" s="32"/>
      <c r="U217" s="32"/>
      <c r="V217" s="32"/>
      <c r="W217" s="32"/>
      <c r="X217" s="32"/>
      <c r="Y217" s="32"/>
      <c r="Z217" s="32"/>
      <c r="AA217" s="32"/>
      <c r="AB217" s="32"/>
      <c r="AC217" s="32"/>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row>
    <row r="218" spans="1:58" ht="15.75" customHeight="1">
      <c r="A218" s="30"/>
      <c r="B218" s="30"/>
      <c r="C218" s="30"/>
      <c r="D218" s="30"/>
      <c r="E218" s="30"/>
      <c r="F218" s="30"/>
      <c r="G218" s="30"/>
      <c r="H218" s="32"/>
      <c r="I218" s="32"/>
      <c r="J218" s="32"/>
      <c r="K218" s="32"/>
      <c r="L218" s="32"/>
      <c r="M218" s="32"/>
      <c r="N218" s="32"/>
      <c r="O218" s="32"/>
      <c r="P218" s="32"/>
      <c r="Q218" s="32"/>
      <c r="R218" s="32"/>
      <c r="S218" s="32"/>
      <c r="T218" s="32"/>
      <c r="U218" s="32"/>
      <c r="V218" s="32"/>
      <c r="W218" s="32"/>
      <c r="X218" s="32"/>
      <c r="Y218" s="32"/>
      <c r="Z218" s="32"/>
      <c r="AA218" s="32"/>
      <c r="AB218" s="32"/>
      <c r="AC218" s="32"/>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row>
    <row r="219" spans="1:58" ht="15.75" customHeight="1">
      <c r="A219" s="30"/>
      <c r="B219" s="30"/>
      <c r="C219" s="30"/>
      <c r="D219" s="30"/>
      <c r="E219" s="30"/>
      <c r="F219" s="30"/>
      <c r="G219" s="30"/>
      <c r="H219" s="32"/>
      <c r="I219" s="32"/>
      <c r="J219" s="32"/>
      <c r="K219" s="32"/>
      <c r="L219" s="32"/>
      <c r="M219" s="32"/>
      <c r="N219" s="32"/>
      <c r="O219" s="32"/>
      <c r="P219" s="32"/>
      <c r="Q219" s="32"/>
      <c r="R219" s="32"/>
      <c r="S219" s="32"/>
      <c r="T219" s="32"/>
      <c r="U219" s="32"/>
      <c r="V219" s="32"/>
      <c r="W219" s="32"/>
      <c r="X219" s="32"/>
      <c r="Y219" s="32"/>
      <c r="Z219" s="32"/>
      <c r="AA219" s="32"/>
      <c r="AB219" s="32"/>
      <c r="AC219" s="32"/>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row>
    <row r="220" spans="1:58" ht="15.75" customHeight="1">
      <c r="A220" s="30"/>
      <c r="B220" s="30"/>
      <c r="C220" s="30"/>
      <c r="D220" s="30"/>
      <c r="E220" s="30"/>
      <c r="F220" s="30"/>
      <c r="G220" s="30"/>
      <c r="H220" s="32"/>
      <c r="I220" s="32"/>
      <c r="J220" s="32"/>
      <c r="K220" s="32"/>
      <c r="L220" s="32"/>
      <c r="M220" s="32"/>
      <c r="N220" s="32"/>
      <c r="O220" s="32"/>
      <c r="P220" s="32"/>
      <c r="Q220" s="32"/>
      <c r="R220" s="32"/>
      <c r="S220" s="32"/>
      <c r="T220" s="32"/>
      <c r="U220" s="32"/>
      <c r="V220" s="32"/>
      <c r="W220" s="32"/>
      <c r="X220" s="32"/>
      <c r="Y220" s="32"/>
      <c r="Z220" s="32"/>
      <c r="AA220" s="32"/>
      <c r="AB220" s="32"/>
      <c r="AC220" s="32"/>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row>
    <row r="221" spans="1:58" ht="15.75" customHeight="1">
      <c r="A221" s="30"/>
      <c r="B221" s="30"/>
      <c r="C221" s="30"/>
      <c r="D221" s="30"/>
      <c r="E221" s="30"/>
      <c r="F221" s="30"/>
      <c r="G221" s="30"/>
      <c r="H221" s="32"/>
      <c r="I221" s="32"/>
      <c r="J221" s="32"/>
      <c r="K221" s="32"/>
      <c r="L221" s="32"/>
      <c r="M221" s="32"/>
      <c r="N221" s="32"/>
      <c r="O221" s="32"/>
      <c r="P221" s="32"/>
      <c r="Q221" s="32"/>
      <c r="R221" s="32"/>
      <c r="S221" s="32"/>
      <c r="T221" s="32"/>
      <c r="U221" s="32"/>
      <c r="V221" s="32"/>
      <c r="W221" s="32"/>
      <c r="X221" s="32"/>
      <c r="Y221" s="32"/>
      <c r="Z221" s="32"/>
      <c r="AA221" s="32"/>
      <c r="AB221" s="32"/>
      <c r="AC221" s="32"/>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row>
    <row r="222" spans="1:58" ht="15.75" customHeight="1">
      <c r="A222" s="30"/>
      <c r="B222" s="30"/>
      <c r="C222" s="30"/>
      <c r="D222" s="30"/>
      <c r="E222" s="30"/>
      <c r="F222" s="30"/>
      <c r="G222" s="30"/>
      <c r="H222" s="32"/>
      <c r="I222" s="32"/>
      <c r="J222" s="32"/>
      <c r="K222" s="32"/>
      <c r="L222" s="32"/>
      <c r="M222" s="32"/>
      <c r="N222" s="32"/>
      <c r="O222" s="32"/>
      <c r="P222" s="32"/>
      <c r="Q222" s="32"/>
      <c r="R222" s="32"/>
      <c r="S222" s="32"/>
      <c r="T222" s="32"/>
      <c r="U222" s="32"/>
      <c r="V222" s="32"/>
      <c r="W222" s="32"/>
      <c r="X222" s="32"/>
      <c r="Y222" s="32"/>
      <c r="Z222" s="32"/>
      <c r="AA222" s="32"/>
      <c r="AB222" s="32"/>
      <c r="AC222" s="32"/>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row>
    <row r="223" spans="1:58" ht="15.75" customHeight="1">
      <c r="A223" s="30"/>
      <c r="B223" s="30"/>
      <c r="C223" s="30"/>
      <c r="D223" s="30"/>
      <c r="E223" s="30"/>
      <c r="F223" s="30"/>
      <c r="G223" s="30"/>
      <c r="H223" s="32"/>
      <c r="I223" s="32"/>
      <c r="J223" s="32"/>
      <c r="K223" s="32"/>
      <c r="L223" s="32"/>
      <c r="M223" s="32"/>
      <c r="N223" s="32"/>
      <c r="O223" s="32"/>
      <c r="P223" s="32"/>
      <c r="Q223" s="32"/>
      <c r="R223" s="32"/>
      <c r="S223" s="32"/>
      <c r="T223" s="32"/>
      <c r="U223" s="32"/>
      <c r="V223" s="32"/>
      <c r="W223" s="32"/>
      <c r="X223" s="32"/>
      <c r="Y223" s="32"/>
      <c r="Z223" s="32"/>
      <c r="AA223" s="32"/>
      <c r="AB223" s="32"/>
      <c r="AC223" s="32"/>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row>
    <row r="224" spans="1:58" ht="15.75" customHeight="1">
      <c r="A224" s="30"/>
      <c r="B224" s="30"/>
      <c r="C224" s="30"/>
      <c r="D224" s="30"/>
      <c r="E224" s="30"/>
      <c r="F224" s="30"/>
      <c r="G224" s="30"/>
      <c r="H224" s="32"/>
      <c r="I224" s="32"/>
      <c r="J224" s="32"/>
      <c r="K224" s="32"/>
      <c r="L224" s="32"/>
      <c r="M224" s="32"/>
      <c r="N224" s="32"/>
      <c r="O224" s="32"/>
      <c r="P224" s="32"/>
      <c r="Q224" s="32"/>
      <c r="R224" s="32"/>
      <c r="S224" s="32"/>
      <c r="T224" s="32"/>
      <c r="U224" s="32"/>
      <c r="V224" s="32"/>
      <c r="W224" s="32"/>
      <c r="X224" s="32"/>
      <c r="Y224" s="32"/>
      <c r="Z224" s="32"/>
      <c r="AA224" s="32"/>
      <c r="AB224" s="32"/>
      <c r="AC224" s="32"/>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row>
    <row r="225" spans="1:58" ht="15.75" customHeight="1">
      <c r="A225" s="30"/>
      <c r="B225" s="30"/>
      <c r="C225" s="30"/>
      <c r="D225" s="30"/>
      <c r="E225" s="30"/>
      <c r="F225" s="30"/>
      <c r="G225" s="30"/>
      <c r="H225" s="32"/>
      <c r="I225" s="32"/>
      <c r="J225" s="32"/>
      <c r="K225" s="32"/>
      <c r="L225" s="32"/>
      <c r="M225" s="32"/>
      <c r="N225" s="32"/>
      <c r="O225" s="32"/>
      <c r="P225" s="32"/>
      <c r="Q225" s="32"/>
      <c r="R225" s="32"/>
      <c r="S225" s="32"/>
      <c r="T225" s="32"/>
      <c r="U225" s="32"/>
      <c r="V225" s="32"/>
      <c r="W225" s="32"/>
      <c r="X225" s="32"/>
      <c r="Y225" s="32"/>
      <c r="Z225" s="32"/>
      <c r="AA225" s="32"/>
      <c r="AB225" s="32"/>
      <c r="AC225" s="32"/>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row>
    <row r="226" spans="1:58" ht="15.75" customHeight="1">
      <c r="A226" s="30"/>
      <c r="B226" s="30"/>
      <c r="C226" s="30"/>
      <c r="D226" s="30"/>
      <c r="E226" s="30"/>
      <c r="F226" s="30"/>
      <c r="G226" s="30"/>
      <c r="H226" s="32"/>
      <c r="I226" s="32"/>
      <c r="J226" s="32"/>
      <c r="K226" s="32"/>
      <c r="L226" s="32"/>
      <c r="M226" s="32"/>
      <c r="N226" s="32"/>
      <c r="O226" s="32"/>
      <c r="P226" s="32"/>
      <c r="Q226" s="32"/>
      <c r="R226" s="32"/>
      <c r="S226" s="32"/>
      <c r="T226" s="32"/>
      <c r="U226" s="32"/>
      <c r="V226" s="32"/>
      <c r="W226" s="32"/>
      <c r="X226" s="32"/>
      <c r="Y226" s="32"/>
      <c r="Z226" s="32"/>
      <c r="AA226" s="32"/>
      <c r="AB226" s="32"/>
      <c r="AC226" s="32"/>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row>
    <row r="227" spans="1:58" ht="15.75" customHeight="1">
      <c r="A227" s="30"/>
      <c r="B227" s="30"/>
      <c r="C227" s="30"/>
      <c r="D227" s="30"/>
      <c r="E227" s="30"/>
      <c r="F227" s="30"/>
      <c r="G227" s="30"/>
      <c r="H227" s="32"/>
      <c r="I227" s="32"/>
      <c r="J227" s="32"/>
      <c r="K227" s="32"/>
      <c r="L227" s="32"/>
      <c r="M227" s="32"/>
      <c r="N227" s="32"/>
      <c r="O227" s="32"/>
      <c r="P227" s="32"/>
      <c r="Q227" s="32"/>
      <c r="R227" s="32"/>
      <c r="S227" s="32"/>
      <c r="T227" s="32"/>
      <c r="U227" s="32"/>
      <c r="V227" s="32"/>
      <c r="W227" s="32"/>
      <c r="X227" s="32"/>
      <c r="Y227" s="32"/>
      <c r="Z227" s="32"/>
      <c r="AA227" s="32"/>
      <c r="AB227" s="32"/>
      <c r="AC227" s="32"/>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row>
    <row r="228" spans="1:58" ht="15.75" customHeight="1">
      <c r="A228" s="30"/>
      <c r="B228" s="30"/>
      <c r="C228" s="30"/>
      <c r="D228" s="30"/>
      <c r="E228" s="30"/>
      <c r="F228" s="30"/>
      <c r="G228" s="30"/>
      <c r="H228" s="32"/>
      <c r="I228" s="32"/>
      <c r="J228" s="32"/>
      <c r="K228" s="32"/>
      <c r="L228" s="32"/>
      <c r="M228" s="32"/>
      <c r="N228" s="32"/>
      <c r="O228" s="32"/>
      <c r="P228" s="32"/>
      <c r="Q228" s="32"/>
      <c r="R228" s="32"/>
      <c r="S228" s="32"/>
      <c r="T228" s="32"/>
      <c r="U228" s="32"/>
      <c r="V228" s="32"/>
      <c r="W228" s="32"/>
      <c r="X228" s="32"/>
      <c r="Y228" s="32"/>
      <c r="Z228" s="32"/>
      <c r="AA228" s="32"/>
      <c r="AB228" s="32"/>
      <c r="AC228" s="32"/>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row>
    <row r="229" spans="1:58" ht="15.75" customHeight="1">
      <c r="A229" s="30"/>
      <c r="B229" s="30"/>
      <c r="C229" s="30"/>
      <c r="D229" s="30"/>
      <c r="E229" s="30"/>
      <c r="F229" s="30"/>
      <c r="G229" s="30"/>
      <c r="H229" s="32"/>
      <c r="I229" s="32"/>
      <c r="J229" s="32"/>
      <c r="K229" s="32"/>
      <c r="L229" s="32"/>
      <c r="M229" s="32"/>
      <c r="N229" s="32"/>
      <c r="O229" s="32"/>
      <c r="P229" s="32"/>
      <c r="Q229" s="32"/>
      <c r="R229" s="32"/>
      <c r="S229" s="32"/>
      <c r="T229" s="32"/>
      <c r="U229" s="32"/>
      <c r="V229" s="32"/>
      <c r="W229" s="32"/>
      <c r="X229" s="32"/>
      <c r="Y229" s="32"/>
      <c r="Z229" s="32"/>
      <c r="AA229" s="32"/>
      <c r="AB229" s="32"/>
      <c r="AC229" s="32"/>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row>
    <row r="230" spans="1:58" ht="15.75" customHeight="1">
      <c r="A230" s="30"/>
      <c r="B230" s="30"/>
      <c r="C230" s="30"/>
      <c r="D230" s="30"/>
      <c r="E230" s="30"/>
      <c r="F230" s="30"/>
      <c r="G230" s="30"/>
      <c r="H230" s="32"/>
      <c r="I230" s="32"/>
      <c r="J230" s="32"/>
      <c r="K230" s="32"/>
      <c r="L230" s="32"/>
      <c r="M230" s="32"/>
      <c r="N230" s="32"/>
      <c r="O230" s="32"/>
      <c r="P230" s="32"/>
      <c r="Q230" s="32"/>
      <c r="R230" s="32"/>
      <c r="S230" s="32"/>
      <c r="T230" s="32"/>
      <c r="U230" s="32"/>
      <c r="V230" s="32"/>
      <c r="W230" s="32"/>
      <c r="X230" s="32"/>
      <c r="Y230" s="32"/>
      <c r="Z230" s="32"/>
      <c r="AA230" s="32"/>
      <c r="AB230" s="32"/>
      <c r="AC230" s="32"/>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row>
    <row r="231" spans="1:58" ht="15.75" customHeight="1"/>
    <row r="232" spans="1:58" ht="15.75" customHeight="1"/>
    <row r="233" spans="1:58" ht="15.75" customHeight="1"/>
    <row r="234" spans="1:58" ht="15.75" customHeight="1"/>
    <row r="235" spans="1:58" ht="15.75" customHeight="1"/>
    <row r="236" spans="1:58" ht="15.75" customHeight="1"/>
    <row r="237" spans="1:58" ht="15.75" customHeight="1"/>
    <row r="238" spans="1:58" ht="15.75" customHeight="1"/>
    <row r="239" spans="1:58" ht="15.75" customHeight="1"/>
    <row r="240" spans="1:5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sheetProtection algorithmName="SHA-512" hashValue="Uae1LVQnkS7udauDAqwHvnUU3ZJAF30OB4UYuvFhoV3oWv2sF+e12W0nq7TGDoQ21UNWIq+A7+55ghWzs6Y8Yg==" saltValue="JijSRj8wA+gLg5iu0MVJkw==" spinCount="100000" sheet="1" objects="1" scenarios="1"/>
  <mergeCells count="1">
    <mergeCell ref="B31:C31"/>
  </mergeCells>
  <dataValidations count="4">
    <dataValidation type="textLength" operator="lessThanOrEqual" allowBlank="1" showInputMessage="1" showErrorMessage="1" errorTitle="Número de caracteres excedido!" error="Número máximo: 350" promptTitle="Máximo de 350 caracteres" sqref="N9" xr:uid="{00000000-0002-0000-1300-000000000000}">
      <formula1>500</formula1>
    </dataValidation>
    <dataValidation type="textLength" operator="lessThanOrEqual" allowBlank="1" showInputMessage="1" showErrorMessage="1" errorTitle="Número de caracteres excedido!" error="Número máximo: 350" promptTitle="Máximo de 350 caracteres" sqref="M3:M30 O3:O30 N3:N8 N10:N30" xr:uid="{00000000-0002-0000-1300-000001000000}">
      <formula1>450</formula1>
    </dataValidation>
    <dataValidation type="textLength" operator="lessThanOrEqual" allowBlank="1" showInputMessage="1" showErrorMessage="1" sqref="T3:V30 AV3:AX30 AA3:AC30 AO3:AQ30 AI7:AI30 AJ7:AJ30 AH3:AH5 AI4:AI5 AJ5 AH7 AH9 AH11:AH12 AH14:AH30" xr:uid="{00000000-0002-0000-1300-000002000000}">
      <formula1>350</formula1>
    </dataValidation>
    <dataValidation operator="lessThanOrEqual" allowBlank="1" showInputMessage="1" showErrorMessage="1" sqref="AH13" xr:uid="{2ED53A92-4EBA-4496-9C5E-FB513CDFE1A5}"/>
  </dataValidations>
  <pageMargins left="0.51180555555555551" right="0.51180555555555551" top="0" bottom="0" header="0" footer="0"/>
  <pageSetup paperSize="77" firstPageNumber="0"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3000000}">
          <x14:formula1>
            <xm:f>'Lista suspensa'!$A$1:$A$13</xm:f>
          </x14:formula1>
          <xm:sqref>S3:S30 Z3:Z30 AG3:AG30 AN3:AN30 AU3:AU30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3"/>
  <sheetViews>
    <sheetView topLeftCell="A12" workbookViewId="0">
      <selection activeCell="E9" sqref="E9"/>
    </sheetView>
  </sheetViews>
  <sheetFormatPr defaultRowHeight="14.25"/>
  <cols>
    <col min="1" max="1" width="40.75" customWidth="1"/>
  </cols>
  <sheetData>
    <row r="1" spans="1:1">
      <c r="A1" s="39" t="s">
        <v>301</v>
      </c>
    </row>
    <row r="2" spans="1:1">
      <c r="A2" s="39" t="s">
        <v>306</v>
      </c>
    </row>
    <row r="3" spans="1:1" ht="15">
      <c r="A3" s="40" t="s">
        <v>371</v>
      </c>
    </row>
    <row r="4" spans="1:1" ht="15">
      <c r="A4" s="40" t="s">
        <v>558</v>
      </c>
    </row>
    <row r="5" spans="1:1">
      <c r="A5" s="39" t="s">
        <v>559</v>
      </c>
    </row>
    <row r="6" spans="1:1" ht="15">
      <c r="A6" s="40" t="s">
        <v>403</v>
      </c>
    </row>
    <row r="7" spans="1:1" ht="15">
      <c r="A7" s="40" t="s">
        <v>560</v>
      </c>
    </row>
    <row r="8" spans="1:1" ht="15">
      <c r="A8" s="40" t="s">
        <v>296</v>
      </c>
    </row>
    <row r="9" spans="1:1" ht="15">
      <c r="A9" s="40" t="s">
        <v>361</v>
      </c>
    </row>
    <row r="10" spans="1:1" ht="15">
      <c r="A10" s="40" t="s">
        <v>561</v>
      </c>
    </row>
    <row r="11" spans="1:1" ht="15">
      <c r="A11" s="40" t="s">
        <v>562</v>
      </c>
    </row>
    <row r="12" spans="1:1" ht="15">
      <c r="A12" s="40" t="s">
        <v>563</v>
      </c>
    </row>
    <row r="13" spans="1:1">
      <c r="A13" s="39" t="s">
        <v>211</v>
      </c>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1000"/>
  <sheetViews>
    <sheetView zoomScaleNormal="100" workbookViewId="0"/>
  </sheetViews>
  <sheetFormatPr defaultColWidth="12.25" defaultRowHeight="15" customHeight="1"/>
  <cols>
    <col min="1" max="1" width="8" customWidth="1"/>
    <col min="2" max="2" width="2.625" customWidth="1"/>
    <col min="3" max="3" width="43.625" customWidth="1"/>
    <col min="4" max="4" width="19" customWidth="1"/>
    <col min="5" max="5" width="41.125" customWidth="1"/>
    <col min="6" max="6" width="21.125" customWidth="1"/>
    <col min="7" max="7" width="21.625" customWidth="1"/>
    <col min="8" max="8" width="21.5" customWidth="1"/>
    <col min="9" max="9" width="19.125" customWidth="1"/>
    <col min="10" max="22" width="18" customWidth="1"/>
    <col min="23" max="23" width="20.125" customWidth="1"/>
    <col min="24" max="24" width="21" customWidth="1"/>
    <col min="25" max="26" width="21.625" customWidth="1"/>
    <col min="27" max="27" width="20.5" customWidth="1"/>
    <col min="28" max="28" width="21.625" customWidth="1"/>
    <col min="29" max="29" width="20.75" customWidth="1"/>
    <col min="30" max="30" width="44.125" customWidth="1"/>
    <col min="31" max="31" width="15.125" customWidth="1"/>
  </cols>
  <sheetData>
    <row r="1" spans="1:31">
      <c r="A1" s="33" t="s">
        <v>131</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31">
      <c r="A2" s="13"/>
      <c r="B2" s="34" t="s">
        <v>564</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row>
    <row r="3" spans="1:31" ht="108">
      <c r="A3" s="13"/>
      <c r="B3" s="20" t="s">
        <v>133</v>
      </c>
      <c r="C3" s="20" t="s">
        <v>134</v>
      </c>
      <c r="D3" s="20" t="s">
        <v>135</v>
      </c>
      <c r="E3" s="20" t="s">
        <v>136</v>
      </c>
      <c r="F3" s="20" t="s">
        <v>137</v>
      </c>
      <c r="G3" s="20" t="s">
        <v>138</v>
      </c>
      <c r="H3" s="20" t="s">
        <v>272</v>
      </c>
      <c r="I3" s="20" t="s">
        <v>140</v>
      </c>
      <c r="J3" s="21" t="s">
        <v>141</v>
      </c>
      <c r="K3" s="35" t="s">
        <v>565</v>
      </c>
      <c r="L3" s="21" t="s">
        <v>142</v>
      </c>
      <c r="M3" s="35" t="s">
        <v>565</v>
      </c>
      <c r="N3" s="21" t="s">
        <v>143</v>
      </c>
      <c r="O3" s="35" t="s">
        <v>565</v>
      </c>
      <c r="P3" s="21" t="s">
        <v>144</v>
      </c>
      <c r="Q3" s="35" t="s">
        <v>565</v>
      </c>
      <c r="R3" s="21" t="s">
        <v>145</v>
      </c>
      <c r="S3" s="35" t="s">
        <v>565</v>
      </c>
      <c r="T3" s="21" t="s">
        <v>146</v>
      </c>
      <c r="U3" s="35" t="s">
        <v>565</v>
      </c>
      <c r="V3" s="21" t="s">
        <v>147</v>
      </c>
      <c r="W3" s="20" t="s">
        <v>566</v>
      </c>
      <c r="X3" s="20" t="s">
        <v>567</v>
      </c>
      <c r="Y3" s="20" t="s">
        <v>568</v>
      </c>
      <c r="Z3" s="20" t="s">
        <v>151</v>
      </c>
      <c r="AA3" s="20" t="s">
        <v>569</v>
      </c>
      <c r="AB3" s="20" t="s">
        <v>570</v>
      </c>
      <c r="AC3" s="20" t="s">
        <v>154</v>
      </c>
      <c r="AD3" s="20" t="s">
        <v>155</v>
      </c>
      <c r="AE3" s="20" t="s">
        <v>285</v>
      </c>
    </row>
    <row r="4" spans="1:31" ht="60" customHeight="1">
      <c r="A4" s="13"/>
      <c r="B4" s="17" t="e">
        <f t="shared" ref="B4:B35" si="0">#N/A</f>
        <v>#N/A</v>
      </c>
      <c r="C4" s="17" t="e">
        <f t="shared" ref="C4:C35" si="1">#N/A</f>
        <v>#N/A</v>
      </c>
      <c r="D4" s="17" t="e">
        <f t="shared" ref="D4:D35" si="2">#N/A</f>
        <v>#N/A</v>
      </c>
      <c r="E4" s="17" t="e">
        <f t="shared" ref="E4:E35" si="3">#N/A</f>
        <v>#N/A</v>
      </c>
      <c r="F4" s="17" t="e">
        <f t="shared" ref="F4:F35" si="4">#N/A</f>
        <v>#N/A</v>
      </c>
      <c r="G4" s="17" t="e">
        <f t="shared" ref="G4:G35" si="5">#N/A</f>
        <v>#N/A</v>
      </c>
      <c r="H4" s="17" t="e">
        <f t="shared" ref="H4:H35" si="6">#N/A</f>
        <v>#N/A</v>
      </c>
      <c r="I4" s="17" t="e">
        <f t="shared" ref="I4:I35" si="7">#N/A</f>
        <v>#N/A</v>
      </c>
      <c r="J4" s="17" t="e">
        <f t="shared" ref="J4:J35" si="8">#N/A</f>
        <v>#N/A</v>
      </c>
      <c r="K4" s="36" t="e">
        <f t="shared" ref="K4:K35" si="9">#N/A</f>
        <v>#N/A</v>
      </c>
      <c r="L4" s="36" t="e">
        <f t="shared" ref="L4:L35" si="10">#N/A</f>
        <v>#N/A</v>
      </c>
      <c r="M4" s="36" t="e">
        <f t="shared" ref="M4:M35" si="11">#N/A</f>
        <v>#N/A</v>
      </c>
      <c r="N4" s="36" t="e">
        <f t="shared" ref="N4:N35" si="12">#N/A</f>
        <v>#N/A</v>
      </c>
      <c r="O4" s="36" t="e">
        <f t="shared" ref="O4:O35" si="13">#N/A</f>
        <v>#N/A</v>
      </c>
      <c r="P4" s="36" t="e">
        <f t="shared" ref="P4:P35" si="14">#N/A</f>
        <v>#N/A</v>
      </c>
      <c r="Q4" s="36" t="e">
        <f t="shared" ref="Q4:Q35" si="15">#N/A</f>
        <v>#N/A</v>
      </c>
      <c r="R4" s="36" t="e">
        <f t="shared" ref="R4:R35" si="16">#N/A</f>
        <v>#N/A</v>
      </c>
      <c r="S4" s="36" t="e">
        <f t="shared" ref="S4:S35" si="17">#N/A</f>
        <v>#N/A</v>
      </c>
      <c r="T4" s="36" t="e">
        <f t="shared" ref="T4:T35" si="18">#N/A</f>
        <v>#N/A</v>
      </c>
      <c r="U4" s="36" t="e">
        <f t="shared" ref="U4:U35" si="19">#N/A</f>
        <v>#N/A</v>
      </c>
      <c r="V4" s="36" t="e">
        <f t="shared" ref="V4:V35" si="20">#N/A</f>
        <v>#N/A</v>
      </c>
      <c r="W4" s="17" t="e">
        <f t="shared" ref="W4:W35" si="21">#N/A</f>
        <v>#N/A</v>
      </c>
      <c r="X4" s="17" t="e">
        <f t="shared" ref="X4:X35" si="22">#N/A</f>
        <v>#N/A</v>
      </c>
      <c r="Y4" s="17" t="e">
        <f t="shared" ref="Y4:Y35" si="23">#N/A</f>
        <v>#N/A</v>
      </c>
      <c r="Z4" s="17" t="e">
        <f t="shared" ref="Z4:Z35" si="24">#N/A</f>
        <v>#N/A</v>
      </c>
      <c r="AA4" s="17" t="e">
        <f t="shared" ref="AA4:AA35" si="25">#N/A</f>
        <v>#N/A</v>
      </c>
      <c r="AB4" s="17" t="e">
        <f t="shared" ref="AB4:AB35" si="26">#N/A</f>
        <v>#N/A</v>
      </c>
      <c r="AC4" s="17" t="e">
        <f t="shared" ref="AC4:AC35" si="27">#N/A</f>
        <v>#N/A</v>
      </c>
      <c r="AD4" s="17" t="e">
        <f t="shared" ref="AD4:AD35" si="28">#N/A</f>
        <v>#N/A</v>
      </c>
      <c r="AE4" s="17" t="e">
        <f t="shared" ref="AE4:AE35" si="29">#N/A</f>
        <v>#N/A</v>
      </c>
    </row>
    <row r="5" spans="1:31" ht="60" customHeight="1">
      <c r="A5" s="13"/>
      <c r="B5" s="17" t="e">
        <f t="shared" si="0"/>
        <v>#N/A</v>
      </c>
      <c r="C5" s="17" t="e">
        <f t="shared" si="1"/>
        <v>#N/A</v>
      </c>
      <c r="D5" s="17" t="e">
        <f t="shared" si="2"/>
        <v>#N/A</v>
      </c>
      <c r="E5" s="17" t="e">
        <f t="shared" si="3"/>
        <v>#N/A</v>
      </c>
      <c r="F5" s="17" t="e">
        <f t="shared" si="4"/>
        <v>#N/A</v>
      </c>
      <c r="G5" s="17" t="e">
        <f t="shared" si="5"/>
        <v>#N/A</v>
      </c>
      <c r="H5" s="17" t="e">
        <f t="shared" si="6"/>
        <v>#N/A</v>
      </c>
      <c r="I5" s="17" t="e">
        <f t="shared" si="7"/>
        <v>#N/A</v>
      </c>
      <c r="J5" s="17" t="e">
        <f t="shared" si="8"/>
        <v>#N/A</v>
      </c>
      <c r="K5" s="36" t="e">
        <f t="shared" si="9"/>
        <v>#N/A</v>
      </c>
      <c r="L5" s="17" t="e">
        <f t="shared" si="10"/>
        <v>#N/A</v>
      </c>
      <c r="M5" s="36" t="e">
        <f t="shared" si="11"/>
        <v>#N/A</v>
      </c>
      <c r="N5" s="17" t="e">
        <f t="shared" si="12"/>
        <v>#N/A</v>
      </c>
      <c r="O5" s="36" t="e">
        <f t="shared" si="13"/>
        <v>#N/A</v>
      </c>
      <c r="P5" s="17" t="e">
        <f t="shared" si="14"/>
        <v>#N/A</v>
      </c>
      <c r="Q5" s="36" t="e">
        <f t="shared" si="15"/>
        <v>#N/A</v>
      </c>
      <c r="R5" s="17" t="e">
        <f t="shared" si="16"/>
        <v>#N/A</v>
      </c>
      <c r="S5" s="36" t="e">
        <f t="shared" si="17"/>
        <v>#N/A</v>
      </c>
      <c r="T5" s="17" t="e">
        <f t="shared" si="18"/>
        <v>#N/A</v>
      </c>
      <c r="U5" s="36" t="e">
        <f t="shared" si="19"/>
        <v>#N/A</v>
      </c>
      <c r="V5" s="17" t="e">
        <f t="shared" si="20"/>
        <v>#N/A</v>
      </c>
      <c r="W5" s="17" t="e">
        <f t="shared" si="21"/>
        <v>#N/A</v>
      </c>
      <c r="X5" s="17" t="e">
        <f t="shared" si="22"/>
        <v>#N/A</v>
      </c>
      <c r="Y5" s="17" t="e">
        <f t="shared" si="23"/>
        <v>#N/A</v>
      </c>
      <c r="Z5" s="17" t="e">
        <f t="shared" si="24"/>
        <v>#N/A</v>
      </c>
      <c r="AA5" s="17" t="e">
        <f t="shared" si="25"/>
        <v>#N/A</v>
      </c>
      <c r="AB5" s="17" t="e">
        <f t="shared" si="26"/>
        <v>#N/A</v>
      </c>
      <c r="AC5" s="17" t="e">
        <f t="shared" si="27"/>
        <v>#N/A</v>
      </c>
      <c r="AD5" s="17" t="e">
        <f t="shared" si="28"/>
        <v>#N/A</v>
      </c>
      <c r="AE5" s="17" t="e">
        <f t="shared" si="29"/>
        <v>#N/A</v>
      </c>
    </row>
    <row r="6" spans="1:31" ht="60" customHeight="1">
      <c r="A6" s="13"/>
      <c r="B6" s="17" t="e">
        <f t="shared" si="0"/>
        <v>#N/A</v>
      </c>
      <c r="C6" s="17" t="e">
        <f t="shared" si="1"/>
        <v>#N/A</v>
      </c>
      <c r="D6" s="17" t="e">
        <f t="shared" si="2"/>
        <v>#N/A</v>
      </c>
      <c r="E6" s="17" t="e">
        <f t="shared" si="3"/>
        <v>#N/A</v>
      </c>
      <c r="F6" s="17" t="e">
        <f t="shared" si="4"/>
        <v>#N/A</v>
      </c>
      <c r="G6" s="17" t="e">
        <f t="shared" si="5"/>
        <v>#N/A</v>
      </c>
      <c r="H6" s="17" t="e">
        <f t="shared" si="6"/>
        <v>#N/A</v>
      </c>
      <c r="I6" s="17" t="e">
        <f t="shared" si="7"/>
        <v>#N/A</v>
      </c>
      <c r="J6" s="17" t="e">
        <f t="shared" si="8"/>
        <v>#N/A</v>
      </c>
      <c r="K6" s="36" t="e">
        <f t="shared" si="9"/>
        <v>#N/A</v>
      </c>
      <c r="L6" s="17" t="e">
        <f t="shared" si="10"/>
        <v>#N/A</v>
      </c>
      <c r="M6" s="36" t="e">
        <f t="shared" si="11"/>
        <v>#N/A</v>
      </c>
      <c r="N6" s="17" t="e">
        <f t="shared" si="12"/>
        <v>#N/A</v>
      </c>
      <c r="O6" s="36" t="e">
        <f t="shared" si="13"/>
        <v>#N/A</v>
      </c>
      <c r="P6" s="17" t="e">
        <f t="shared" si="14"/>
        <v>#N/A</v>
      </c>
      <c r="Q6" s="36" t="e">
        <f t="shared" si="15"/>
        <v>#N/A</v>
      </c>
      <c r="R6" s="17" t="e">
        <f t="shared" si="16"/>
        <v>#N/A</v>
      </c>
      <c r="S6" s="36" t="e">
        <f t="shared" si="17"/>
        <v>#N/A</v>
      </c>
      <c r="T6" s="17" t="e">
        <f t="shared" si="18"/>
        <v>#N/A</v>
      </c>
      <c r="U6" s="36" t="e">
        <f t="shared" si="19"/>
        <v>#N/A</v>
      </c>
      <c r="V6" s="17" t="e">
        <f t="shared" si="20"/>
        <v>#N/A</v>
      </c>
      <c r="W6" s="17" t="e">
        <f t="shared" si="21"/>
        <v>#N/A</v>
      </c>
      <c r="X6" s="17" t="e">
        <f t="shared" si="22"/>
        <v>#N/A</v>
      </c>
      <c r="Y6" s="17" t="e">
        <f t="shared" si="23"/>
        <v>#N/A</v>
      </c>
      <c r="Z6" s="17" t="e">
        <f t="shared" si="24"/>
        <v>#N/A</v>
      </c>
      <c r="AA6" s="17" t="e">
        <f t="shared" si="25"/>
        <v>#N/A</v>
      </c>
      <c r="AB6" s="17" t="e">
        <f t="shared" si="26"/>
        <v>#N/A</v>
      </c>
      <c r="AC6" s="17" t="e">
        <f t="shared" si="27"/>
        <v>#N/A</v>
      </c>
      <c r="AD6" s="17" t="e">
        <f t="shared" si="28"/>
        <v>#N/A</v>
      </c>
      <c r="AE6" s="17" t="e">
        <f t="shared" si="29"/>
        <v>#N/A</v>
      </c>
    </row>
    <row r="7" spans="1:31" ht="60" customHeight="1">
      <c r="A7" s="13"/>
      <c r="B7" s="17" t="e">
        <f t="shared" si="0"/>
        <v>#N/A</v>
      </c>
      <c r="C7" s="17" t="e">
        <f t="shared" si="1"/>
        <v>#N/A</v>
      </c>
      <c r="D7" s="17" t="e">
        <f t="shared" si="2"/>
        <v>#N/A</v>
      </c>
      <c r="E7" s="17" t="e">
        <f t="shared" si="3"/>
        <v>#N/A</v>
      </c>
      <c r="F7" s="17" t="e">
        <f t="shared" si="4"/>
        <v>#N/A</v>
      </c>
      <c r="G7" s="17" t="e">
        <f t="shared" si="5"/>
        <v>#N/A</v>
      </c>
      <c r="H7" s="17" t="e">
        <f t="shared" si="6"/>
        <v>#N/A</v>
      </c>
      <c r="I7" s="17" t="e">
        <f t="shared" si="7"/>
        <v>#N/A</v>
      </c>
      <c r="J7" s="17" t="e">
        <f t="shared" si="8"/>
        <v>#N/A</v>
      </c>
      <c r="K7" s="36" t="e">
        <f t="shared" si="9"/>
        <v>#N/A</v>
      </c>
      <c r="L7" s="17" t="e">
        <f t="shared" si="10"/>
        <v>#N/A</v>
      </c>
      <c r="M7" s="36" t="e">
        <f t="shared" si="11"/>
        <v>#N/A</v>
      </c>
      <c r="N7" s="17" t="e">
        <f t="shared" si="12"/>
        <v>#N/A</v>
      </c>
      <c r="O7" s="36" t="e">
        <f t="shared" si="13"/>
        <v>#N/A</v>
      </c>
      <c r="P7" s="17" t="e">
        <f t="shared" si="14"/>
        <v>#N/A</v>
      </c>
      <c r="Q7" s="36" t="e">
        <f t="shared" si="15"/>
        <v>#N/A</v>
      </c>
      <c r="R7" s="17" t="e">
        <f t="shared" si="16"/>
        <v>#N/A</v>
      </c>
      <c r="S7" s="36" t="e">
        <f t="shared" si="17"/>
        <v>#N/A</v>
      </c>
      <c r="T7" s="17" t="e">
        <f t="shared" si="18"/>
        <v>#N/A</v>
      </c>
      <c r="U7" s="36" t="e">
        <f t="shared" si="19"/>
        <v>#N/A</v>
      </c>
      <c r="V7" s="17" t="e">
        <f t="shared" si="20"/>
        <v>#N/A</v>
      </c>
      <c r="W7" s="17" t="e">
        <f t="shared" si="21"/>
        <v>#N/A</v>
      </c>
      <c r="X7" s="17" t="e">
        <f t="shared" si="22"/>
        <v>#N/A</v>
      </c>
      <c r="Y7" s="17" t="e">
        <f t="shared" si="23"/>
        <v>#N/A</v>
      </c>
      <c r="Z7" s="17" t="e">
        <f t="shared" si="24"/>
        <v>#N/A</v>
      </c>
      <c r="AA7" s="17" t="e">
        <f t="shared" si="25"/>
        <v>#N/A</v>
      </c>
      <c r="AB7" s="17" t="e">
        <f t="shared" si="26"/>
        <v>#N/A</v>
      </c>
      <c r="AC7" s="17" t="e">
        <f t="shared" si="27"/>
        <v>#N/A</v>
      </c>
      <c r="AD7" s="17" t="e">
        <f t="shared" si="28"/>
        <v>#N/A</v>
      </c>
      <c r="AE7" s="17" t="e">
        <f t="shared" si="29"/>
        <v>#N/A</v>
      </c>
    </row>
    <row r="8" spans="1:31" ht="60" customHeight="1">
      <c r="A8" s="13"/>
      <c r="B8" s="17" t="e">
        <f t="shared" si="0"/>
        <v>#N/A</v>
      </c>
      <c r="C8" s="17" t="e">
        <f t="shared" si="1"/>
        <v>#N/A</v>
      </c>
      <c r="D8" s="17" t="e">
        <f t="shared" si="2"/>
        <v>#N/A</v>
      </c>
      <c r="E8" s="17" t="e">
        <f t="shared" si="3"/>
        <v>#N/A</v>
      </c>
      <c r="F8" s="17" t="e">
        <f t="shared" si="4"/>
        <v>#N/A</v>
      </c>
      <c r="G8" s="17" t="e">
        <f t="shared" si="5"/>
        <v>#N/A</v>
      </c>
      <c r="H8" s="17" t="e">
        <f t="shared" si="6"/>
        <v>#N/A</v>
      </c>
      <c r="I8" s="17" t="e">
        <f t="shared" si="7"/>
        <v>#N/A</v>
      </c>
      <c r="J8" s="17" t="e">
        <f t="shared" si="8"/>
        <v>#N/A</v>
      </c>
      <c r="K8" s="36" t="e">
        <f t="shared" si="9"/>
        <v>#N/A</v>
      </c>
      <c r="L8" s="17" t="e">
        <f t="shared" si="10"/>
        <v>#N/A</v>
      </c>
      <c r="M8" s="36" t="e">
        <f t="shared" si="11"/>
        <v>#N/A</v>
      </c>
      <c r="N8" s="17" t="e">
        <f t="shared" si="12"/>
        <v>#N/A</v>
      </c>
      <c r="O8" s="36" t="e">
        <f t="shared" si="13"/>
        <v>#N/A</v>
      </c>
      <c r="P8" s="17" t="e">
        <f t="shared" si="14"/>
        <v>#N/A</v>
      </c>
      <c r="Q8" s="36" t="e">
        <f t="shared" si="15"/>
        <v>#N/A</v>
      </c>
      <c r="R8" s="17" t="e">
        <f t="shared" si="16"/>
        <v>#N/A</v>
      </c>
      <c r="S8" s="36" t="e">
        <f t="shared" si="17"/>
        <v>#N/A</v>
      </c>
      <c r="T8" s="17" t="e">
        <f t="shared" si="18"/>
        <v>#N/A</v>
      </c>
      <c r="U8" s="36" t="e">
        <f t="shared" si="19"/>
        <v>#N/A</v>
      </c>
      <c r="V8" s="17" t="e">
        <f t="shared" si="20"/>
        <v>#N/A</v>
      </c>
      <c r="W8" s="17" t="e">
        <f t="shared" si="21"/>
        <v>#N/A</v>
      </c>
      <c r="X8" s="17" t="e">
        <f t="shared" si="22"/>
        <v>#N/A</v>
      </c>
      <c r="Y8" s="17" t="e">
        <f t="shared" si="23"/>
        <v>#N/A</v>
      </c>
      <c r="Z8" s="17" t="e">
        <f t="shared" si="24"/>
        <v>#N/A</v>
      </c>
      <c r="AA8" s="17" t="e">
        <f t="shared" si="25"/>
        <v>#N/A</v>
      </c>
      <c r="AB8" s="17" t="e">
        <f t="shared" si="26"/>
        <v>#N/A</v>
      </c>
      <c r="AC8" s="17" t="e">
        <f t="shared" si="27"/>
        <v>#N/A</v>
      </c>
      <c r="AD8" s="17" t="e">
        <f t="shared" si="28"/>
        <v>#N/A</v>
      </c>
      <c r="AE8" s="17" t="e">
        <f t="shared" si="29"/>
        <v>#N/A</v>
      </c>
    </row>
    <row r="9" spans="1:31" ht="60" customHeight="1">
      <c r="A9" s="13"/>
      <c r="B9" s="17" t="e">
        <f t="shared" si="0"/>
        <v>#N/A</v>
      </c>
      <c r="C9" s="17" t="e">
        <f t="shared" si="1"/>
        <v>#N/A</v>
      </c>
      <c r="D9" s="17" t="e">
        <f t="shared" si="2"/>
        <v>#N/A</v>
      </c>
      <c r="E9" s="17" t="e">
        <f t="shared" si="3"/>
        <v>#N/A</v>
      </c>
      <c r="F9" s="17" t="e">
        <f t="shared" si="4"/>
        <v>#N/A</v>
      </c>
      <c r="G9" s="17" t="e">
        <f t="shared" si="5"/>
        <v>#N/A</v>
      </c>
      <c r="H9" s="17" t="e">
        <f t="shared" si="6"/>
        <v>#N/A</v>
      </c>
      <c r="I9" s="17" t="e">
        <f t="shared" si="7"/>
        <v>#N/A</v>
      </c>
      <c r="J9" s="17" t="e">
        <f t="shared" si="8"/>
        <v>#N/A</v>
      </c>
      <c r="K9" s="36" t="e">
        <f t="shared" si="9"/>
        <v>#N/A</v>
      </c>
      <c r="L9" s="17" t="e">
        <f t="shared" si="10"/>
        <v>#N/A</v>
      </c>
      <c r="M9" s="36" t="e">
        <f t="shared" si="11"/>
        <v>#N/A</v>
      </c>
      <c r="N9" s="17" t="e">
        <f t="shared" si="12"/>
        <v>#N/A</v>
      </c>
      <c r="O9" s="36" t="e">
        <f t="shared" si="13"/>
        <v>#N/A</v>
      </c>
      <c r="P9" s="17" t="e">
        <f t="shared" si="14"/>
        <v>#N/A</v>
      </c>
      <c r="Q9" s="36" t="e">
        <f t="shared" si="15"/>
        <v>#N/A</v>
      </c>
      <c r="R9" s="17" t="e">
        <f t="shared" si="16"/>
        <v>#N/A</v>
      </c>
      <c r="S9" s="36" t="e">
        <f t="shared" si="17"/>
        <v>#N/A</v>
      </c>
      <c r="T9" s="17" t="e">
        <f t="shared" si="18"/>
        <v>#N/A</v>
      </c>
      <c r="U9" s="36" t="e">
        <f t="shared" si="19"/>
        <v>#N/A</v>
      </c>
      <c r="V9" s="17" t="e">
        <f t="shared" si="20"/>
        <v>#N/A</v>
      </c>
      <c r="W9" s="17" t="e">
        <f t="shared" si="21"/>
        <v>#N/A</v>
      </c>
      <c r="X9" s="17" t="e">
        <f t="shared" si="22"/>
        <v>#N/A</v>
      </c>
      <c r="Y9" s="17" t="e">
        <f t="shared" si="23"/>
        <v>#N/A</v>
      </c>
      <c r="Z9" s="17" t="e">
        <f t="shared" si="24"/>
        <v>#N/A</v>
      </c>
      <c r="AA9" s="17" t="e">
        <f t="shared" si="25"/>
        <v>#N/A</v>
      </c>
      <c r="AB9" s="17" t="e">
        <f t="shared" si="26"/>
        <v>#N/A</v>
      </c>
      <c r="AC9" s="17" t="e">
        <f t="shared" si="27"/>
        <v>#N/A</v>
      </c>
      <c r="AD9" s="17" t="e">
        <f t="shared" si="28"/>
        <v>#N/A</v>
      </c>
      <c r="AE9" s="17" t="e">
        <f t="shared" si="29"/>
        <v>#N/A</v>
      </c>
    </row>
    <row r="10" spans="1:31" ht="60" customHeight="1">
      <c r="A10" s="13"/>
      <c r="B10" s="17" t="e">
        <f t="shared" si="0"/>
        <v>#N/A</v>
      </c>
      <c r="C10" s="17" t="e">
        <f t="shared" si="1"/>
        <v>#N/A</v>
      </c>
      <c r="D10" s="17" t="e">
        <f t="shared" si="2"/>
        <v>#N/A</v>
      </c>
      <c r="E10" s="17" t="e">
        <f t="shared" si="3"/>
        <v>#N/A</v>
      </c>
      <c r="F10" s="17" t="e">
        <f t="shared" si="4"/>
        <v>#N/A</v>
      </c>
      <c r="G10" s="17" t="e">
        <f t="shared" si="5"/>
        <v>#N/A</v>
      </c>
      <c r="H10" s="17" t="e">
        <f t="shared" si="6"/>
        <v>#N/A</v>
      </c>
      <c r="I10" s="17" t="e">
        <f t="shared" si="7"/>
        <v>#N/A</v>
      </c>
      <c r="J10" s="17" t="e">
        <f t="shared" si="8"/>
        <v>#N/A</v>
      </c>
      <c r="K10" s="36" t="e">
        <f t="shared" si="9"/>
        <v>#N/A</v>
      </c>
      <c r="L10" s="17" t="e">
        <f t="shared" si="10"/>
        <v>#N/A</v>
      </c>
      <c r="M10" s="36" t="e">
        <f t="shared" si="11"/>
        <v>#N/A</v>
      </c>
      <c r="N10" s="17" t="e">
        <f t="shared" si="12"/>
        <v>#N/A</v>
      </c>
      <c r="O10" s="36" t="e">
        <f t="shared" si="13"/>
        <v>#N/A</v>
      </c>
      <c r="P10" s="17" t="e">
        <f t="shared" si="14"/>
        <v>#N/A</v>
      </c>
      <c r="Q10" s="36" t="e">
        <f t="shared" si="15"/>
        <v>#N/A</v>
      </c>
      <c r="R10" s="17" t="e">
        <f t="shared" si="16"/>
        <v>#N/A</v>
      </c>
      <c r="S10" s="36" t="e">
        <f t="shared" si="17"/>
        <v>#N/A</v>
      </c>
      <c r="T10" s="17" t="e">
        <f t="shared" si="18"/>
        <v>#N/A</v>
      </c>
      <c r="U10" s="36" t="e">
        <f t="shared" si="19"/>
        <v>#N/A</v>
      </c>
      <c r="V10" s="17" t="e">
        <f t="shared" si="20"/>
        <v>#N/A</v>
      </c>
      <c r="W10" s="17" t="e">
        <f t="shared" si="21"/>
        <v>#N/A</v>
      </c>
      <c r="X10" s="17" t="e">
        <f t="shared" si="22"/>
        <v>#N/A</v>
      </c>
      <c r="Y10" s="17" t="e">
        <f t="shared" si="23"/>
        <v>#N/A</v>
      </c>
      <c r="Z10" s="17" t="e">
        <f t="shared" si="24"/>
        <v>#N/A</v>
      </c>
      <c r="AA10" s="17" t="e">
        <f t="shared" si="25"/>
        <v>#N/A</v>
      </c>
      <c r="AB10" s="17" t="e">
        <f t="shared" si="26"/>
        <v>#N/A</v>
      </c>
      <c r="AC10" s="17" t="e">
        <f t="shared" si="27"/>
        <v>#N/A</v>
      </c>
      <c r="AD10" s="17" t="e">
        <f t="shared" si="28"/>
        <v>#N/A</v>
      </c>
      <c r="AE10" s="17" t="e">
        <f t="shared" si="29"/>
        <v>#N/A</v>
      </c>
    </row>
    <row r="11" spans="1:31" ht="60" customHeight="1">
      <c r="A11" s="13"/>
      <c r="B11" s="17" t="e">
        <f t="shared" si="0"/>
        <v>#N/A</v>
      </c>
      <c r="C11" s="17" t="e">
        <f t="shared" si="1"/>
        <v>#N/A</v>
      </c>
      <c r="D11" s="17" t="e">
        <f t="shared" si="2"/>
        <v>#N/A</v>
      </c>
      <c r="E11" s="17" t="e">
        <f t="shared" si="3"/>
        <v>#N/A</v>
      </c>
      <c r="F11" s="17" t="e">
        <f t="shared" si="4"/>
        <v>#N/A</v>
      </c>
      <c r="G11" s="17" t="e">
        <f t="shared" si="5"/>
        <v>#N/A</v>
      </c>
      <c r="H11" s="17" t="e">
        <f t="shared" si="6"/>
        <v>#N/A</v>
      </c>
      <c r="I11" s="17" t="e">
        <f t="shared" si="7"/>
        <v>#N/A</v>
      </c>
      <c r="J11" s="17" t="e">
        <f t="shared" si="8"/>
        <v>#N/A</v>
      </c>
      <c r="K11" s="36" t="e">
        <f t="shared" si="9"/>
        <v>#N/A</v>
      </c>
      <c r="L11" s="17" t="e">
        <f t="shared" si="10"/>
        <v>#N/A</v>
      </c>
      <c r="M11" s="17" t="e">
        <f t="shared" si="11"/>
        <v>#N/A</v>
      </c>
      <c r="N11" s="17" t="e">
        <f t="shared" si="12"/>
        <v>#N/A</v>
      </c>
      <c r="O11" s="17" t="e">
        <f t="shared" si="13"/>
        <v>#N/A</v>
      </c>
      <c r="P11" s="17" t="e">
        <f t="shared" si="14"/>
        <v>#N/A</v>
      </c>
      <c r="Q11" s="17" t="e">
        <f t="shared" si="15"/>
        <v>#N/A</v>
      </c>
      <c r="R11" s="17" t="e">
        <f t="shared" si="16"/>
        <v>#N/A</v>
      </c>
      <c r="S11" s="17" t="e">
        <f t="shared" si="17"/>
        <v>#N/A</v>
      </c>
      <c r="T11" s="17" t="e">
        <f t="shared" si="18"/>
        <v>#N/A</v>
      </c>
      <c r="U11" s="17" t="e">
        <f t="shared" si="19"/>
        <v>#N/A</v>
      </c>
      <c r="V11" s="17" t="e">
        <f t="shared" si="20"/>
        <v>#N/A</v>
      </c>
      <c r="W11" s="17" t="e">
        <f t="shared" si="21"/>
        <v>#N/A</v>
      </c>
      <c r="X11" s="17" t="e">
        <f t="shared" si="22"/>
        <v>#N/A</v>
      </c>
      <c r="Y11" s="17" t="e">
        <f t="shared" si="23"/>
        <v>#N/A</v>
      </c>
      <c r="Z11" s="17" t="e">
        <f t="shared" si="24"/>
        <v>#N/A</v>
      </c>
      <c r="AA11" s="17" t="e">
        <f t="shared" si="25"/>
        <v>#N/A</v>
      </c>
      <c r="AB11" s="17" t="e">
        <f t="shared" si="26"/>
        <v>#N/A</v>
      </c>
      <c r="AC11" s="17" t="e">
        <f t="shared" si="27"/>
        <v>#N/A</v>
      </c>
      <c r="AD11" s="17" t="e">
        <f t="shared" si="28"/>
        <v>#N/A</v>
      </c>
      <c r="AE11" s="17" t="e">
        <f t="shared" si="29"/>
        <v>#N/A</v>
      </c>
    </row>
    <row r="12" spans="1:31" ht="60" customHeight="1">
      <c r="A12" s="13"/>
      <c r="B12" s="17" t="e">
        <f t="shared" si="0"/>
        <v>#N/A</v>
      </c>
      <c r="C12" s="17" t="e">
        <f t="shared" si="1"/>
        <v>#N/A</v>
      </c>
      <c r="D12" s="17" t="e">
        <f t="shared" si="2"/>
        <v>#N/A</v>
      </c>
      <c r="E12" s="17" t="e">
        <f t="shared" si="3"/>
        <v>#N/A</v>
      </c>
      <c r="F12" s="17" t="e">
        <f t="shared" si="4"/>
        <v>#N/A</v>
      </c>
      <c r="G12" s="17" t="e">
        <f t="shared" si="5"/>
        <v>#N/A</v>
      </c>
      <c r="H12" s="17" t="e">
        <f t="shared" si="6"/>
        <v>#N/A</v>
      </c>
      <c r="I12" s="17" t="e">
        <f t="shared" si="7"/>
        <v>#N/A</v>
      </c>
      <c r="J12" s="37" t="e">
        <f t="shared" si="8"/>
        <v>#N/A</v>
      </c>
      <c r="K12" s="36" t="e">
        <f t="shared" si="9"/>
        <v>#N/A</v>
      </c>
      <c r="L12" s="37" t="e">
        <f t="shared" si="10"/>
        <v>#N/A</v>
      </c>
      <c r="M12" s="23" t="e">
        <f t="shared" si="11"/>
        <v>#N/A</v>
      </c>
      <c r="N12" s="37" t="e">
        <f t="shared" si="12"/>
        <v>#N/A</v>
      </c>
      <c r="O12" s="23" t="e">
        <f t="shared" si="13"/>
        <v>#N/A</v>
      </c>
      <c r="P12" s="37" t="e">
        <f t="shared" si="14"/>
        <v>#N/A</v>
      </c>
      <c r="Q12" s="23" t="e">
        <f t="shared" si="15"/>
        <v>#N/A</v>
      </c>
      <c r="R12" s="37" t="e">
        <f t="shared" si="16"/>
        <v>#N/A</v>
      </c>
      <c r="S12" s="23" t="e">
        <f t="shared" si="17"/>
        <v>#N/A</v>
      </c>
      <c r="T12" s="37" t="e">
        <f t="shared" si="18"/>
        <v>#N/A</v>
      </c>
      <c r="U12" s="23" t="e">
        <f t="shared" si="19"/>
        <v>#N/A</v>
      </c>
      <c r="V12" s="37" t="e">
        <f t="shared" si="20"/>
        <v>#N/A</v>
      </c>
      <c r="W12" s="17" t="e">
        <f t="shared" si="21"/>
        <v>#N/A</v>
      </c>
      <c r="X12" s="17" t="e">
        <f t="shared" si="22"/>
        <v>#N/A</v>
      </c>
      <c r="Y12" s="17" t="e">
        <f t="shared" si="23"/>
        <v>#N/A</v>
      </c>
      <c r="Z12" s="17" t="e">
        <f t="shared" si="24"/>
        <v>#N/A</v>
      </c>
      <c r="AA12" s="17" t="e">
        <f t="shared" si="25"/>
        <v>#N/A</v>
      </c>
      <c r="AB12" s="17" t="e">
        <f t="shared" si="26"/>
        <v>#N/A</v>
      </c>
      <c r="AC12" s="17" t="e">
        <f t="shared" si="27"/>
        <v>#N/A</v>
      </c>
      <c r="AD12" s="17" t="e">
        <f t="shared" si="28"/>
        <v>#N/A</v>
      </c>
      <c r="AE12" s="17" t="e">
        <f t="shared" si="29"/>
        <v>#N/A</v>
      </c>
    </row>
    <row r="13" spans="1:31" ht="60" customHeight="1">
      <c r="A13" s="13"/>
      <c r="B13" s="17" t="e">
        <f t="shared" si="0"/>
        <v>#N/A</v>
      </c>
      <c r="C13" s="17" t="e">
        <f t="shared" si="1"/>
        <v>#N/A</v>
      </c>
      <c r="D13" s="17" t="e">
        <f t="shared" si="2"/>
        <v>#N/A</v>
      </c>
      <c r="E13" s="17" t="e">
        <f t="shared" si="3"/>
        <v>#N/A</v>
      </c>
      <c r="F13" s="17" t="e">
        <f t="shared" si="4"/>
        <v>#N/A</v>
      </c>
      <c r="G13" s="17" t="e">
        <f t="shared" si="5"/>
        <v>#N/A</v>
      </c>
      <c r="H13" s="17" t="e">
        <f t="shared" si="6"/>
        <v>#N/A</v>
      </c>
      <c r="I13" s="17" t="e">
        <f t="shared" si="7"/>
        <v>#N/A</v>
      </c>
      <c r="J13" s="17" t="e">
        <f t="shared" si="8"/>
        <v>#N/A</v>
      </c>
      <c r="K13" s="36" t="e">
        <f t="shared" si="9"/>
        <v>#N/A</v>
      </c>
      <c r="L13" s="17" t="e">
        <f t="shared" si="10"/>
        <v>#N/A</v>
      </c>
      <c r="M13" s="36" t="e">
        <f t="shared" si="11"/>
        <v>#N/A</v>
      </c>
      <c r="N13" s="17" t="e">
        <f t="shared" si="12"/>
        <v>#N/A</v>
      </c>
      <c r="O13" s="36" t="e">
        <f t="shared" si="13"/>
        <v>#N/A</v>
      </c>
      <c r="P13" s="17" t="e">
        <f t="shared" si="14"/>
        <v>#N/A</v>
      </c>
      <c r="Q13" s="36" t="e">
        <f t="shared" si="15"/>
        <v>#N/A</v>
      </c>
      <c r="R13" s="17" t="e">
        <f t="shared" si="16"/>
        <v>#N/A</v>
      </c>
      <c r="S13" s="36" t="e">
        <f t="shared" si="17"/>
        <v>#N/A</v>
      </c>
      <c r="T13" s="17" t="e">
        <f t="shared" si="18"/>
        <v>#N/A</v>
      </c>
      <c r="U13" s="36" t="e">
        <f t="shared" si="19"/>
        <v>#N/A</v>
      </c>
      <c r="V13" s="17" t="e">
        <f t="shared" si="20"/>
        <v>#N/A</v>
      </c>
      <c r="W13" s="17" t="e">
        <f t="shared" si="21"/>
        <v>#N/A</v>
      </c>
      <c r="X13" s="17" t="e">
        <f t="shared" si="22"/>
        <v>#N/A</v>
      </c>
      <c r="Y13" s="17" t="e">
        <f t="shared" si="23"/>
        <v>#N/A</v>
      </c>
      <c r="Z13" s="17" t="e">
        <f t="shared" si="24"/>
        <v>#N/A</v>
      </c>
      <c r="AA13" s="17" t="e">
        <f t="shared" si="25"/>
        <v>#N/A</v>
      </c>
      <c r="AB13" s="17" t="e">
        <f t="shared" si="26"/>
        <v>#N/A</v>
      </c>
      <c r="AC13" s="17" t="e">
        <f t="shared" si="27"/>
        <v>#N/A</v>
      </c>
      <c r="AD13" s="17" t="e">
        <f t="shared" si="28"/>
        <v>#N/A</v>
      </c>
      <c r="AE13" s="17" t="e">
        <f t="shared" si="29"/>
        <v>#N/A</v>
      </c>
    </row>
    <row r="14" spans="1:31" ht="60" customHeight="1">
      <c r="A14" s="13"/>
      <c r="B14" s="17" t="e">
        <f t="shared" si="0"/>
        <v>#N/A</v>
      </c>
      <c r="C14" s="17" t="e">
        <f t="shared" si="1"/>
        <v>#N/A</v>
      </c>
      <c r="D14" s="17" t="e">
        <f t="shared" si="2"/>
        <v>#N/A</v>
      </c>
      <c r="E14" s="17" t="e">
        <f t="shared" si="3"/>
        <v>#N/A</v>
      </c>
      <c r="F14" s="17" t="e">
        <f t="shared" si="4"/>
        <v>#N/A</v>
      </c>
      <c r="G14" s="17" t="e">
        <f t="shared" si="5"/>
        <v>#N/A</v>
      </c>
      <c r="H14" s="17" t="e">
        <f t="shared" si="6"/>
        <v>#N/A</v>
      </c>
      <c r="I14" s="17" t="e">
        <f t="shared" si="7"/>
        <v>#N/A</v>
      </c>
      <c r="J14" s="17" t="e">
        <f t="shared" si="8"/>
        <v>#N/A</v>
      </c>
      <c r="K14" s="36" t="e">
        <f t="shared" si="9"/>
        <v>#N/A</v>
      </c>
      <c r="L14" s="17" t="e">
        <f t="shared" si="10"/>
        <v>#N/A</v>
      </c>
      <c r="M14" s="17" t="e">
        <f t="shared" si="11"/>
        <v>#N/A</v>
      </c>
      <c r="N14" s="17" t="e">
        <f t="shared" si="12"/>
        <v>#N/A</v>
      </c>
      <c r="O14" s="17" t="e">
        <f t="shared" si="13"/>
        <v>#N/A</v>
      </c>
      <c r="P14" s="17" t="e">
        <f t="shared" si="14"/>
        <v>#N/A</v>
      </c>
      <c r="Q14" s="17" t="e">
        <f t="shared" si="15"/>
        <v>#N/A</v>
      </c>
      <c r="R14" s="17" t="e">
        <f t="shared" si="16"/>
        <v>#N/A</v>
      </c>
      <c r="S14" s="17" t="e">
        <f t="shared" si="17"/>
        <v>#N/A</v>
      </c>
      <c r="T14" s="17" t="e">
        <f t="shared" si="18"/>
        <v>#N/A</v>
      </c>
      <c r="U14" s="17" t="e">
        <f t="shared" si="19"/>
        <v>#N/A</v>
      </c>
      <c r="V14" s="17" t="e">
        <f t="shared" si="20"/>
        <v>#N/A</v>
      </c>
      <c r="W14" s="17" t="e">
        <f t="shared" si="21"/>
        <v>#N/A</v>
      </c>
      <c r="X14" s="17" t="e">
        <f t="shared" si="22"/>
        <v>#N/A</v>
      </c>
      <c r="Y14" s="17" t="e">
        <f t="shared" si="23"/>
        <v>#N/A</v>
      </c>
      <c r="Z14" s="17" t="e">
        <f t="shared" si="24"/>
        <v>#N/A</v>
      </c>
      <c r="AA14" s="17" t="e">
        <f t="shared" si="25"/>
        <v>#N/A</v>
      </c>
      <c r="AB14" s="17" t="e">
        <f t="shared" si="26"/>
        <v>#N/A</v>
      </c>
      <c r="AC14" s="17" t="e">
        <f t="shared" si="27"/>
        <v>#N/A</v>
      </c>
      <c r="AD14" s="17" t="e">
        <f t="shared" si="28"/>
        <v>#N/A</v>
      </c>
      <c r="AE14" s="17" t="e">
        <f t="shared" si="29"/>
        <v>#N/A</v>
      </c>
    </row>
    <row r="15" spans="1:31" ht="60" customHeight="1">
      <c r="A15" s="13"/>
      <c r="B15" s="17" t="e">
        <f t="shared" si="0"/>
        <v>#N/A</v>
      </c>
      <c r="C15" s="17" t="e">
        <f t="shared" si="1"/>
        <v>#N/A</v>
      </c>
      <c r="D15" s="17" t="e">
        <f t="shared" si="2"/>
        <v>#N/A</v>
      </c>
      <c r="E15" s="17" t="e">
        <f t="shared" si="3"/>
        <v>#N/A</v>
      </c>
      <c r="F15" s="17" t="e">
        <f t="shared" si="4"/>
        <v>#N/A</v>
      </c>
      <c r="G15" s="17" t="e">
        <f t="shared" si="5"/>
        <v>#N/A</v>
      </c>
      <c r="H15" s="17" t="e">
        <f t="shared" si="6"/>
        <v>#N/A</v>
      </c>
      <c r="I15" s="17" t="e">
        <f t="shared" si="7"/>
        <v>#N/A</v>
      </c>
      <c r="J15" s="17" t="e">
        <f t="shared" si="8"/>
        <v>#N/A</v>
      </c>
      <c r="K15" s="36" t="e">
        <f t="shared" si="9"/>
        <v>#N/A</v>
      </c>
      <c r="L15" s="17" t="e">
        <f t="shared" si="10"/>
        <v>#N/A</v>
      </c>
      <c r="M15" s="25" t="e">
        <f t="shared" si="11"/>
        <v>#N/A</v>
      </c>
      <c r="N15" s="17" t="e">
        <f t="shared" si="12"/>
        <v>#N/A</v>
      </c>
      <c r="O15" s="17" t="e">
        <f t="shared" si="13"/>
        <v>#N/A</v>
      </c>
      <c r="P15" s="17" t="e">
        <f t="shared" si="14"/>
        <v>#N/A</v>
      </c>
      <c r="Q15" s="25" t="e">
        <f t="shared" si="15"/>
        <v>#N/A</v>
      </c>
      <c r="R15" s="17" t="e">
        <f t="shared" si="16"/>
        <v>#N/A</v>
      </c>
      <c r="S15" s="17" t="e">
        <f t="shared" si="17"/>
        <v>#N/A</v>
      </c>
      <c r="T15" s="17" t="e">
        <f t="shared" si="18"/>
        <v>#N/A</v>
      </c>
      <c r="U15" s="17" t="e">
        <f t="shared" si="19"/>
        <v>#N/A</v>
      </c>
      <c r="V15" s="17" t="e">
        <f t="shared" si="20"/>
        <v>#N/A</v>
      </c>
      <c r="W15" s="17" t="e">
        <f t="shared" si="21"/>
        <v>#N/A</v>
      </c>
      <c r="X15" s="17" t="e">
        <f t="shared" si="22"/>
        <v>#N/A</v>
      </c>
      <c r="Y15" s="17" t="e">
        <f t="shared" si="23"/>
        <v>#N/A</v>
      </c>
      <c r="Z15" s="17" t="e">
        <f t="shared" si="24"/>
        <v>#N/A</v>
      </c>
      <c r="AA15" s="17" t="e">
        <f t="shared" si="25"/>
        <v>#N/A</v>
      </c>
      <c r="AB15" s="17" t="e">
        <f t="shared" si="26"/>
        <v>#N/A</v>
      </c>
      <c r="AC15" s="17" t="e">
        <f t="shared" si="27"/>
        <v>#N/A</v>
      </c>
      <c r="AD15" s="17" t="e">
        <f t="shared" si="28"/>
        <v>#N/A</v>
      </c>
      <c r="AE15" s="17" t="e">
        <f t="shared" si="29"/>
        <v>#N/A</v>
      </c>
    </row>
    <row r="16" spans="1:31" ht="60" customHeight="1">
      <c r="A16" s="13"/>
      <c r="B16" s="17" t="e">
        <f t="shared" si="0"/>
        <v>#N/A</v>
      </c>
      <c r="C16" s="17" t="e">
        <f t="shared" si="1"/>
        <v>#N/A</v>
      </c>
      <c r="D16" s="17" t="e">
        <f t="shared" si="2"/>
        <v>#N/A</v>
      </c>
      <c r="E16" s="17" t="e">
        <f t="shared" si="3"/>
        <v>#N/A</v>
      </c>
      <c r="F16" s="17" t="e">
        <f t="shared" si="4"/>
        <v>#N/A</v>
      </c>
      <c r="G16" s="17" t="e">
        <f t="shared" si="5"/>
        <v>#N/A</v>
      </c>
      <c r="H16" s="17" t="e">
        <f t="shared" si="6"/>
        <v>#N/A</v>
      </c>
      <c r="I16" s="17" t="e">
        <f t="shared" si="7"/>
        <v>#N/A</v>
      </c>
      <c r="J16" s="17" t="e">
        <f t="shared" si="8"/>
        <v>#N/A</v>
      </c>
      <c r="K16" s="36" t="e">
        <f t="shared" si="9"/>
        <v>#N/A</v>
      </c>
      <c r="L16" s="17" t="e">
        <f t="shared" si="10"/>
        <v>#N/A</v>
      </c>
      <c r="M16" s="36" t="e">
        <f t="shared" si="11"/>
        <v>#N/A</v>
      </c>
      <c r="N16" s="17" t="e">
        <f t="shared" si="12"/>
        <v>#N/A</v>
      </c>
      <c r="O16" s="36" t="e">
        <f t="shared" si="13"/>
        <v>#N/A</v>
      </c>
      <c r="P16" s="17" t="e">
        <f t="shared" si="14"/>
        <v>#N/A</v>
      </c>
      <c r="Q16" s="36" t="e">
        <f t="shared" si="15"/>
        <v>#N/A</v>
      </c>
      <c r="R16" s="17" t="e">
        <f t="shared" si="16"/>
        <v>#N/A</v>
      </c>
      <c r="S16" s="36" t="e">
        <f t="shared" si="17"/>
        <v>#N/A</v>
      </c>
      <c r="T16" s="17" t="e">
        <f t="shared" si="18"/>
        <v>#N/A</v>
      </c>
      <c r="U16" s="36" t="e">
        <f t="shared" si="19"/>
        <v>#N/A</v>
      </c>
      <c r="V16" s="17" t="e">
        <f t="shared" si="20"/>
        <v>#N/A</v>
      </c>
      <c r="W16" s="17" t="e">
        <f t="shared" si="21"/>
        <v>#N/A</v>
      </c>
      <c r="X16" s="17" t="e">
        <f t="shared" si="22"/>
        <v>#N/A</v>
      </c>
      <c r="Y16" s="17" t="e">
        <f t="shared" si="23"/>
        <v>#N/A</v>
      </c>
      <c r="Z16" s="17" t="e">
        <f t="shared" si="24"/>
        <v>#N/A</v>
      </c>
      <c r="AA16" s="17" t="e">
        <f t="shared" si="25"/>
        <v>#N/A</v>
      </c>
      <c r="AB16" s="17" t="e">
        <f t="shared" si="26"/>
        <v>#N/A</v>
      </c>
      <c r="AC16" s="17" t="e">
        <f t="shared" si="27"/>
        <v>#N/A</v>
      </c>
      <c r="AD16" s="17" t="e">
        <f t="shared" si="28"/>
        <v>#N/A</v>
      </c>
      <c r="AE16" s="17" t="e">
        <f t="shared" si="29"/>
        <v>#N/A</v>
      </c>
    </row>
    <row r="17" spans="1:31" ht="60" customHeight="1">
      <c r="A17" s="13"/>
      <c r="B17" s="17" t="e">
        <f t="shared" si="0"/>
        <v>#N/A</v>
      </c>
      <c r="C17" s="17" t="e">
        <f t="shared" si="1"/>
        <v>#N/A</v>
      </c>
      <c r="D17" s="17" t="e">
        <f t="shared" si="2"/>
        <v>#N/A</v>
      </c>
      <c r="E17" s="17" t="e">
        <f t="shared" si="3"/>
        <v>#N/A</v>
      </c>
      <c r="F17" s="17" t="e">
        <f t="shared" si="4"/>
        <v>#N/A</v>
      </c>
      <c r="G17" s="17" t="e">
        <f t="shared" si="5"/>
        <v>#N/A</v>
      </c>
      <c r="H17" s="17" t="e">
        <f t="shared" si="6"/>
        <v>#N/A</v>
      </c>
      <c r="I17" s="17" t="e">
        <f t="shared" si="7"/>
        <v>#N/A</v>
      </c>
      <c r="J17" s="17" t="e">
        <f t="shared" si="8"/>
        <v>#N/A</v>
      </c>
      <c r="K17" s="36" t="e">
        <f t="shared" si="9"/>
        <v>#N/A</v>
      </c>
      <c r="L17" s="17" t="e">
        <f t="shared" si="10"/>
        <v>#N/A</v>
      </c>
      <c r="M17" s="36" t="e">
        <f t="shared" si="11"/>
        <v>#N/A</v>
      </c>
      <c r="N17" s="17" t="e">
        <f t="shared" si="12"/>
        <v>#N/A</v>
      </c>
      <c r="O17" s="36" t="e">
        <f t="shared" si="13"/>
        <v>#N/A</v>
      </c>
      <c r="P17" s="17" t="e">
        <f t="shared" si="14"/>
        <v>#N/A</v>
      </c>
      <c r="Q17" s="36" t="e">
        <f t="shared" si="15"/>
        <v>#N/A</v>
      </c>
      <c r="R17" s="17" t="e">
        <f t="shared" si="16"/>
        <v>#N/A</v>
      </c>
      <c r="S17" s="36" t="e">
        <f t="shared" si="17"/>
        <v>#N/A</v>
      </c>
      <c r="T17" s="17" t="e">
        <f t="shared" si="18"/>
        <v>#N/A</v>
      </c>
      <c r="U17" s="36" t="e">
        <f t="shared" si="19"/>
        <v>#N/A</v>
      </c>
      <c r="V17" s="17" t="e">
        <f t="shared" si="20"/>
        <v>#N/A</v>
      </c>
      <c r="W17" s="17" t="e">
        <f t="shared" si="21"/>
        <v>#N/A</v>
      </c>
      <c r="X17" s="17" t="e">
        <f t="shared" si="22"/>
        <v>#N/A</v>
      </c>
      <c r="Y17" s="17" t="e">
        <f t="shared" si="23"/>
        <v>#N/A</v>
      </c>
      <c r="Z17" s="17" t="e">
        <f t="shared" si="24"/>
        <v>#N/A</v>
      </c>
      <c r="AA17" s="17" t="e">
        <f t="shared" si="25"/>
        <v>#N/A</v>
      </c>
      <c r="AB17" s="17" t="e">
        <f t="shared" si="26"/>
        <v>#N/A</v>
      </c>
      <c r="AC17" s="17" t="e">
        <f t="shared" si="27"/>
        <v>#N/A</v>
      </c>
      <c r="AD17" s="17" t="e">
        <f t="shared" si="28"/>
        <v>#N/A</v>
      </c>
      <c r="AE17" s="17" t="e">
        <f t="shared" si="29"/>
        <v>#N/A</v>
      </c>
    </row>
    <row r="18" spans="1:31" ht="60" customHeight="1">
      <c r="A18" s="13"/>
      <c r="B18" s="17" t="e">
        <f t="shared" si="0"/>
        <v>#N/A</v>
      </c>
      <c r="C18" s="17" t="e">
        <f t="shared" si="1"/>
        <v>#N/A</v>
      </c>
      <c r="D18" s="17" t="e">
        <f t="shared" si="2"/>
        <v>#N/A</v>
      </c>
      <c r="E18" s="17" t="e">
        <f t="shared" si="3"/>
        <v>#N/A</v>
      </c>
      <c r="F18" s="17" t="e">
        <f t="shared" si="4"/>
        <v>#N/A</v>
      </c>
      <c r="G18" s="17" t="e">
        <f t="shared" si="5"/>
        <v>#N/A</v>
      </c>
      <c r="H18" s="17" t="e">
        <f t="shared" si="6"/>
        <v>#N/A</v>
      </c>
      <c r="I18" s="17" t="e">
        <f t="shared" si="7"/>
        <v>#N/A</v>
      </c>
      <c r="J18" s="17" t="e">
        <f t="shared" si="8"/>
        <v>#N/A</v>
      </c>
      <c r="K18" s="36" t="e">
        <f t="shared" si="9"/>
        <v>#N/A</v>
      </c>
      <c r="L18" s="17" t="e">
        <f t="shared" si="10"/>
        <v>#N/A</v>
      </c>
      <c r="M18" s="25" t="e">
        <f t="shared" si="11"/>
        <v>#N/A</v>
      </c>
      <c r="N18" s="17" t="e">
        <f t="shared" si="12"/>
        <v>#N/A</v>
      </c>
      <c r="O18" s="25" t="e">
        <f t="shared" si="13"/>
        <v>#N/A</v>
      </c>
      <c r="P18" s="17" t="e">
        <f t="shared" si="14"/>
        <v>#N/A</v>
      </c>
      <c r="Q18" s="25" t="e">
        <f t="shared" si="15"/>
        <v>#N/A</v>
      </c>
      <c r="R18" s="17" t="e">
        <f t="shared" si="16"/>
        <v>#N/A</v>
      </c>
      <c r="S18" s="25" t="e">
        <f t="shared" si="17"/>
        <v>#N/A</v>
      </c>
      <c r="T18" s="17" t="e">
        <f t="shared" si="18"/>
        <v>#N/A</v>
      </c>
      <c r="U18" s="25" t="e">
        <f t="shared" si="19"/>
        <v>#N/A</v>
      </c>
      <c r="V18" s="17" t="e">
        <f t="shared" si="20"/>
        <v>#N/A</v>
      </c>
      <c r="W18" s="17" t="e">
        <f t="shared" si="21"/>
        <v>#N/A</v>
      </c>
      <c r="X18" s="17" t="e">
        <f t="shared" si="22"/>
        <v>#N/A</v>
      </c>
      <c r="Y18" s="17" t="e">
        <f t="shared" si="23"/>
        <v>#N/A</v>
      </c>
      <c r="Z18" s="17" t="e">
        <f t="shared" si="24"/>
        <v>#N/A</v>
      </c>
      <c r="AA18" s="17" t="e">
        <f t="shared" si="25"/>
        <v>#N/A</v>
      </c>
      <c r="AB18" s="17" t="e">
        <f t="shared" si="26"/>
        <v>#N/A</v>
      </c>
      <c r="AC18" s="17" t="e">
        <f t="shared" si="27"/>
        <v>#N/A</v>
      </c>
      <c r="AD18" s="17" t="e">
        <f t="shared" si="28"/>
        <v>#N/A</v>
      </c>
      <c r="AE18" s="17" t="e">
        <f t="shared" si="29"/>
        <v>#N/A</v>
      </c>
    </row>
    <row r="19" spans="1:31" ht="60" customHeight="1">
      <c r="A19" s="13"/>
      <c r="B19" s="17" t="e">
        <f t="shared" si="0"/>
        <v>#N/A</v>
      </c>
      <c r="C19" s="17" t="e">
        <f t="shared" si="1"/>
        <v>#N/A</v>
      </c>
      <c r="D19" s="17" t="e">
        <f t="shared" si="2"/>
        <v>#N/A</v>
      </c>
      <c r="E19" s="17" t="e">
        <f t="shared" si="3"/>
        <v>#N/A</v>
      </c>
      <c r="F19" s="17" t="e">
        <f t="shared" si="4"/>
        <v>#N/A</v>
      </c>
      <c r="G19" s="17" t="e">
        <f t="shared" si="5"/>
        <v>#N/A</v>
      </c>
      <c r="H19" s="17" t="e">
        <f t="shared" si="6"/>
        <v>#N/A</v>
      </c>
      <c r="I19" s="17" t="e">
        <f t="shared" si="7"/>
        <v>#N/A</v>
      </c>
      <c r="J19" s="17" t="e">
        <f t="shared" si="8"/>
        <v>#N/A</v>
      </c>
      <c r="K19" s="36" t="e">
        <f t="shared" si="9"/>
        <v>#N/A</v>
      </c>
      <c r="L19" s="17" t="e">
        <f t="shared" si="10"/>
        <v>#N/A</v>
      </c>
      <c r="M19" s="36" t="e">
        <f t="shared" si="11"/>
        <v>#N/A</v>
      </c>
      <c r="N19" s="17" t="e">
        <f t="shared" si="12"/>
        <v>#N/A</v>
      </c>
      <c r="O19" s="36" t="e">
        <f t="shared" si="13"/>
        <v>#N/A</v>
      </c>
      <c r="P19" s="17" t="e">
        <f t="shared" si="14"/>
        <v>#N/A</v>
      </c>
      <c r="Q19" s="36" t="e">
        <f t="shared" si="15"/>
        <v>#N/A</v>
      </c>
      <c r="R19" s="17" t="e">
        <f t="shared" si="16"/>
        <v>#N/A</v>
      </c>
      <c r="S19" s="36" t="e">
        <f t="shared" si="17"/>
        <v>#N/A</v>
      </c>
      <c r="T19" s="17" t="e">
        <f t="shared" si="18"/>
        <v>#N/A</v>
      </c>
      <c r="U19" s="36" t="e">
        <f t="shared" si="19"/>
        <v>#N/A</v>
      </c>
      <c r="V19" s="17" t="e">
        <f t="shared" si="20"/>
        <v>#N/A</v>
      </c>
      <c r="W19" s="17" t="e">
        <f t="shared" si="21"/>
        <v>#N/A</v>
      </c>
      <c r="X19" s="17" t="e">
        <f t="shared" si="22"/>
        <v>#N/A</v>
      </c>
      <c r="Y19" s="17" t="e">
        <f t="shared" si="23"/>
        <v>#N/A</v>
      </c>
      <c r="Z19" s="17" t="e">
        <f t="shared" si="24"/>
        <v>#N/A</v>
      </c>
      <c r="AA19" s="17" t="e">
        <f t="shared" si="25"/>
        <v>#N/A</v>
      </c>
      <c r="AB19" s="17" t="e">
        <f t="shared" si="26"/>
        <v>#N/A</v>
      </c>
      <c r="AC19" s="17" t="e">
        <f t="shared" si="27"/>
        <v>#N/A</v>
      </c>
      <c r="AD19" s="17" t="e">
        <f t="shared" si="28"/>
        <v>#N/A</v>
      </c>
      <c r="AE19" s="17" t="e">
        <f t="shared" si="29"/>
        <v>#N/A</v>
      </c>
    </row>
    <row r="20" spans="1:31" ht="60" customHeight="1">
      <c r="A20" s="13"/>
      <c r="B20" s="17" t="e">
        <f t="shared" si="0"/>
        <v>#N/A</v>
      </c>
      <c r="C20" s="17" t="e">
        <f t="shared" si="1"/>
        <v>#N/A</v>
      </c>
      <c r="D20" s="17" t="e">
        <f t="shared" si="2"/>
        <v>#N/A</v>
      </c>
      <c r="E20" s="17" t="e">
        <f t="shared" si="3"/>
        <v>#N/A</v>
      </c>
      <c r="F20" s="17" t="e">
        <f t="shared" si="4"/>
        <v>#N/A</v>
      </c>
      <c r="G20" s="17" t="e">
        <f t="shared" si="5"/>
        <v>#N/A</v>
      </c>
      <c r="H20" s="17" t="e">
        <f t="shared" si="6"/>
        <v>#N/A</v>
      </c>
      <c r="I20" s="17" t="e">
        <f t="shared" si="7"/>
        <v>#N/A</v>
      </c>
      <c r="J20" s="17" t="e">
        <f t="shared" si="8"/>
        <v>#N/A</v>
      </c>
      <c r="K20" s="36" t="e">
        <f t="shared" si="9"/>
        <v>#N/A</v>
      </c>
      <c r="L20" s="17" t="e">
        <f t="shared" si="10"/>
        <v>#N/A</v>
      </c>
      <c r="M20" s="36" t="e">
        <f t="shared" si="11"/>
        <v>#N/A</v>
      </c>
      <c r="N20" s="17" t="e">
        <f t="shared" si="12"/>
        <v>#N/A</v>
      </c>
      <c r="O20" s="36" t="e">
        <f t="shared" si="13"/>
        <v>#N/A</v>
      </c>
      <c r="P20" s="17" t="e">
        <f t="shared" si="14"/>
        <v>#N/A</v>
      </c>
      <c r="Q20" s="36" t="e">
        <f t="shared" si="15"/>
        <v>#N/A</v>
      </c>
      <c r="R20" s="17" t="e">
        <f t="shared" si="16"/>
        <v>#N/A</v>
      </c>
      <c r="S20" s="36" t="e">
        <f t="shared" si="17"/>
        <v>#N/A</v>
      </c>
      <c r="T20" s="17" t="e">
        <f t="shared" si="18"/>
        <v>#N/A</v>
      </c>
      <c r="U20" s="36" t="e">
        <f t="shared" si="19"/>
        <v>#N/A</v>
      </c>
      <c r="V20" s="17" t="e">
        <f t="shared" si="20"/>
        <v>#N/A</v>
      </c>
      <c r="W20" s="17" t="e">
        <f t="shared" si="21"/>
        <v>#N/A</v>
      </c>
      <c r="X20" s="17" t="e">
        <f t="shared" si="22"/>
        <v>#N/A</v>
      </c>
      <c r="Y20" s="17" t="e">
        <f t="shared" si="23"/>
        <v>#N/A</v>
      </c>
      <c r="Z20" s="17" t="e">
        <f t="shared" si="24"/>
        <v>#N/A</v>
      </c>
      <c r="AA20" s="17" t="e">
        <f t="shared" si="25"/>
        <v>#N/A</v>
      </c>
      <c r="AB20" s="17" t="e">
        <f t="shared" si="26"/>
        <v>#N/A</v>
      </c>
      <c r="AC20" s="17" t="e">
        <f t="shared" si="27"/>
        <v>#N/A</v>
      </c>
      <c r="AD20" s="17" t="e">
        <f t="shared" si="28"/>
        <v>#N/A</v>
      </c>
      <c r="AE20" s="17" t="e">
        <f t="shared" si="29"/>
        <v>#N/A</v>
      </c>
    </row>
    <row r="21" spans="1:31" ht="60" customHeight="1">
      <c r="A21" s="13"/>
      <c r="B21" s="17" t="e">
        <f t="shared" si="0"/>
        <v>#N/A</v>
      </c>
      <c r="C21" s="17" t="e">
        <f t="shared" si="1"/>
        <v>#N/A</v>
      </c>
      <c r="D21" s="17" t="e">
        <f t="shared" si="2"/>
        <v>#N/A</v>
      </c>
      <c r="E21" s="17" t="e">
        <f t="shared" si="3"/>
        <v>#N/A</v>
      </c>
      <c r="F21" s="17" t="e">
        <f t="shared" si="4"/>
        <v>#N/A</v>
      </c>
      <c r="G21" s="17" t="e">
        <f t="shared" si="5"/>
        <v>#N/A</v>
      </c>
      <c r="H21" s="17" t="e">
        <f t="shared" si="6"/>
        <v>#N/A</v>
      </c>
      <c r="I21" s="17" t="e">
        <f t="shared" si="7"/>
        <v>#N/A</v>
      </c>
      <c r="J21" s="17" t="e">
        <f t="shared" si="8"/>
        <v>#N/A</v>
      </c>
      <c r="K21" s="36" t="e">
        <f t="shared" si="9"/>
        <v>#N/A</v>
      </c>
      <c r="L21" s="17" t="e">
        <f t="shared" si="10"/>
        <v>#N/A</v>
      </c>
      <c r="M21" s="36" t="e">
        <f t="shared" si="11"/>
        <v>#N/A</v>
      </c>
      <c r="N21" s="17" t="e">
        <f t="shared" si="12"/>
        <v>#N/A</v>
      </c>
      <c r="O21" s="36" t="e">
        <f t="shared" si="13"/>
        <v>#N/A</v>
      </c>
      <c r="P21" s="17" t="e">
        <f t="shared" si="14"/>
        <v>#N/A</v>
      </c>
      <c r="Q21" s="36" t="e">
        <f t="shared" si="15"/>
        <v>#N/A</v>
      </c>
      <c r="R21" s="17" t="e">
        <f t="shared" si="16"/>
        <v>#N/A</v>
      </c>
      <c r="S21" s="36" t="e">
        <f t="shared" si="17"/>
        <v>#N/A</v>
      </c>
      <c r="T21" s="17" t="e">
        <f t="shared" si="18"/>
        <v>#N/A</v>
      </c>
      <c r="U21" s="36" t="e">
        <f t="shared" si="19"/>
        <v>#N/A</v>
      </c>
      <c r="V21" s="17" t="e">
        <f t="shared" si="20"/>
        <v>#N/A</v>
      </c>
      <c r="W21" s="17" t="e">
        <f t="shared" si="21"/>
        <v>#N/A</v>
      </c>
      <c r="X21" s="17" t="e">
        <f t="shared" si="22"/>
        <v>#N/A</v>
      </c>
      <c r="Y21" s="17" t="e">
        <f t="shared" si="23"/>
        <v>#N/A</v>
      </c>
      <c r="Z21" s="17" t="e">
        <f t="shared" si="24"/>
        <v>#N/A</v>
      </c>
      <c r="AA21" s="17" t="e">
        <f t="shared" si="25"/>
        <v>#N/A</v>
      </c>
      <c r="AB21" s="17" t="e">
        <f t="shared" si="26"/>
        <v>#N/A</v>
      </c>
      <c r="AC21" s="17" t="e">
        <f t="shared" si="27"/>
        <v>#N/A</v>
      </c>
      <c r="AD21" s="17" t="e">
        <f t="shared" si="28"/>
        <v>#N/A</v>
      </c>
      <c r="AE21" s="17" t="e">
        <f t="shared" si="29"/>
        <v>#N/A</v>
      </c>
    </row>
    <row r="22" spans="1:31" ht="60" customHeight="1">
      <c r="A22" s="13"/>
      <c r="B22" s="17" t="e">
        <f t="shared" si="0"/>
        <v>#N/A</v>
      </c>
      <c r="C22" s="17" t="e">
        <f t="shared" si="1"/>
        <v>#N/A</v>
      </c>
      <c r="D22" s="17" t="e">
        <f t="shared" si="2"/>
        <v>#N/A</v>
      </c>
      <c r="E22" s="17" t="e">
        <f t="shared" si="3"/>
        <v>#N/A</v>
      </c>
      <c r="F22" s="17" t="e">
        <f t="shared" si="4"/>
        <v>#N/A</v>
      </c>
      <c r="G22" s="17" t="e">
        <f t="shared" si="5"/>
        <v>#N/A</v>
      </c>
      <c r="H22" s="17" t="e">
        <f t="shared" si="6"/>
        <v>#N/A</v>
      </c>
      <c r="I22" s="17" t="e">
        <f t="shared" si="7"/>
        <v>#N/A</v>
      </c>
      <c r="J22" s="17" t="e">
        <f t="shared" si="8"/>
        <v>#N/A</v>
      </c>
      <c r="K22" s="36" t="e">
        <f t="shared" si="9"/>
        <v>#N/A</v>
      </c>
      <c r="L22" s="17" t="e">
        <f t="shared" si="10"/>
        <v>#N/A</v>
      </c>
      <c r="M22" s="23" t="e">
        <f t="shared" si="11"/>
        <v>#N/A</v>
      </c>
      <c r="N22" s="17" t="e">
        <f t="shared" si="12"/>
        <v>#N/A</v>
      </c>
      <c r="O22" s="23" t="e">
        <f t="shared" si="13"/>
        <v>#N/A</v>
      </c>
      <c r="P22" s="17" t="e">
        <f t="shared" si="14"/>
        <v>#N/A</v>
      </c>
      <c r="Q22" s="23" t="e">
        <f t="shared" si="15"/>
        <v>#N/A</v>
      </c>
      <c r="R22" s="17" t="e">
        <f t="shared" si="16"/>
        <v>#N/A</v>
      </c>
      <c r="S22" s="23" t="e">
        <f t="shared" si="17"/>
        <v>#N/A</v>
      </c>
      <c r="T22" s="17" t="e">
        <f t="shared" si="18"/>
        <v>#N/A</v>
      </c>
      <c r="U22" s="23" t="e">
        <f t="shared" si="19"/>
        <v>#N/A</v>
      </c>
      <c r="V22" s="17" t="e">
        <f t="shared" si="20"/>
        <v>#N/A</v>
      </c>
      <c r="W22" s="17" t="e">
        <f t="shared" si="21"/>
        <v>#N/A</v>
      </c>
      <c r="X22" s="17" t="e">
        <f t="shared" si="22"/>
        <v>#N/A</v>
      </c>
      <c r="Y22" s="17" t="e">
        <f t="shared" si="23"/>
        <v>#N/A</v>
      </c>
      <c r="Z22" s="17" t="e">
        <f t="shared" si="24"/>
        <v>#N/A</v>
      </c>
      <c r="AA22" s="17" t="e">
        <f t="shared" si="25"/>
        <v>#N/A</v>
      </c>
      <c r="AB22" s="17" t="e">
        <f t="shared" si="26"/>
        <v>#N/A</v>
      </c>
      <c r="AC22" s="17" t="e">
        <f t="shared" si="27"/>
        <v>#N/A</v>
      </c>
      <c r="AD22" s="17" t="e">
        <f t="shared" si="28"/>
        <v>#N/A</v>
      </c>
      <c r="AE22" s="17" t="e">
        <f t="shared" si="29"/>
        <v>#N/A</v>
      </c>
    </row>
    <row r="23" spans="1:31" ht="60" customHeight="1">
      <c r="A23" s="13"/>
      <c r="B23" s="17" t="e">
        <f t="shared" si="0"/>
        <v>#N/A</v>
      </c>
      <c r="C23" s="17" t="e">
        <f t="shared" si="1"/>
        <v>#N/A</v>
      </c>
      <c r="D23" s="17" t="e">
        <f t="shared" si="2"/>
        <v>#N/A</v>
      </c>
      <c r="E23" s="17" t="e">
        <f t="shared" si="3"/>
        <v>#N/A</v>
      </c>
      <c r="F23" s="17" t="e">
        <f t="shared" si="4"/>
        <v>#N/A</v>
      </c>
      <c r="G23" s="17" t="e">
        <f t="shared" si="5"/>
        <v>#N/A</v>
      </c>
      <c r="H23" s="17" t="e">
        <f t="shared" si="6"/>
        <v>#N/A</v>
      </c>
      <c r="I23" s="17" t="e">
        <f t="shared" si="7"/>
        <v>#N/A</v>
      </c>
      <c r="J23" s="17" t="e">
        <f t="shared" si="8"/>
        <v>#N/A</v>
      </c>
      <c r="K23" s="36" t="e">
        <f t="shared" si="9"/>
        <v>#N/A</v>
      </c>
      <c r="L23" s="17" t="e">
        <f t="shared" si="10"/>
        <v>#N/A</v>
      </c>
      <c r="M23" s="17" t="e">
        <f t="shared" si="11"/>
        <v>#N/A</v>
      </c>
      <c r="N23" s="17" t="e">
        <f t="shared" si="12"/>
        <v>#N/A</v>
      </c>
      <c r="O23" s="17" t="e">
        <f t="shared" si="13"/>
        <v>#N/A</v>
      </c>
      <c r="P23" s="17" t="e">
        <f t="shared" si="14"/>
        <v>#N/A</v>
      </c>
      <c r="Q23" s="17" t="e">
        <f t="shared" si="15"/>
        <v>#N/A</v>
      </c>
      <c r="R23" s="17" t="e">
        <f t="shared" si="16"/>
        <v>#N/A</v>
      </c>
      <c r="S23" s="17" t="e">
        <f t="shared" si="17"/>
        <v>#N/A</v>
      </c>
      <c r="T23" s="17" t="e">
        <f t="shared" si="18"/>
        <v>#N/A</v>
      </c>
      <c r="U23" s="17" t="e">
        <f t="shared" si="19"/>
        <v>#N/A</v>
      </c>
      <c r="V23" s="17" t="e">
        <f t="shared" si="20"/>
        <v>#N/A</v>
      </c>
      <c r="W23" s="17" t="e">
        <f t="shared" si="21"/>
        <v>#N/A</v>
      </c>
      <c r="X23" s="17" t="e">
        <f t="shared" si="22"/>
        <v>#N/A</v>
      </c>
      <c r="Y23" s="17" t="e">
        <f t="shared" si="23"/>
        <v>#N/A</v>
      </c>
      <c r="Z23" s="17" t="e">
        <f t="shared" si="24"/>
        <v>#N/A</v>
      </c>
      <c r="AA23" s="17" t="e">
        <f t="shared" si="25"/>
        <v>#N/A</v>
      </c>
      <c r="AB23" s="17" t="e">
        <f t="shared" si="26"/>
        <v>#N/A</v>
      </c>
      <c r="AC23" s="17" t="e">
        <f t="shared" si="27"/>
        <v>#N/A</v>
      </c>
      <c r="AD23" s="17" t="e">
        <f t="shared" si="28"/>
        <v>#N/A</v>
      </c>
      <c r="AE23" s="17" t="e">
        <f t="shared" si="29"/>
        <v>#N/A</v>
      </c>
    </row>
    <row r="24" spans="1:31" ht="60" customHeight="1">
      <c r="A24" s="13"/>
      <c r="B24" s="17" t="e">
        <f t="shared" si="0"/>
        <v>#N/A</v>
      </c>
      <c r="C24" s="17" t="e">
        <f t="shared" si="1"/>
        <v>#N/A</v>
      </c>
      <c r="D24" s="17" t="e">
        <f t="shared" si="2"/>
        <v>#N/A</v>
      </c>
      <c r="E24" s="17" t="e">
        <f t="shared" si="3"/>
        <v>#N/A</v>
      </c>
      <c r="F24" s="17" t="e">
        <f t="shared" si="4"/>
        <v>#N/A</v>
      </c>
      <c r="G24" s="17" t="e">
        <f t="shared" si="5"/>
        <v>#N/A</v>
      </c>
      <c r="H24" s="17" t="e">
        <f t="shared" si="6"/>
        <v>#N/A</v>
      </c>
      <c r="I24" s="17" t="e">
        <f t="shared" si="7"/>
        <v>#N/A</v>
      </c>
      <c r="J24" s="17" t="e">
        <f t="shared" si="8"/>
        <v>#N/A</v>
      </c>
      <c r="K24" s="36" t="e">
        <f t="shared" si="9"/>
        <v>#N/A</v>
      </c>
      <c r="L24" s="17" t="e">
        <f t="shared" si="10"/>
        <v>#N/A</v>
      </c>
      <c r="M24" s="36" t="e">
        <f t="shared" si="11"/>
        <v>#N/A</v>
      </c>
      <c r="N24" s="17" t="e">
        <f t="shared" si="12"/>
        <v>#N/A</v>
      </c>
      <c r="O24" s="36" t="e">
        <f t="shared" si="13"/>
        <v>#N/A</v>
      </c>
      <c r="P24" s="17" t="e">
        <f t="shared" si="14"/>
        <v>#N/A</v>
      </c>
      <c r="Q24" s="36" t="e">
        <f t="shared" si="15"/>
        <v>#N/A</v>
      </c>
      <c r="R24" s="17" t="e">
        <f t="shared" si="16"/>
        <v>#N/A</v>
      </c>
      <c r="S24" s="36" t="e">
        <f t="shared" si="17"/>
        <v>#N/A</v>
      </c>
      <c r="T24" s="17" t="e">
        <f t="shared" si="18"/>
        <v>#N/A</v>
      </c>
      <c r="U24" s="36" t="e">
        <f t="shared" si="19"/>
        <v>#N/A</v>
      </c>
      <c r="V24" s="17" t="e">
        <f t="shared" si="20"/>
        <v>#N/A</v>
      </c>
      <c r="W24" s="17" t="e">
        <f t="shared" si="21"/>
        <v>#N/A</v>
      </c>
      <c r="X24" s="17" t="e">
        <f t="shared" si="22"/>
        <v>#N/A</v>
      </c>
      <c r="Y24" s="17" t="e">
        <f t="shared" si="23"/>
        <v>#N/A</v>
      </c>
      <c r="Z24" s="17" t="e">
        <f t="shared" si="24"/>
        <v>#N/A</v>
      </c>
      <c r="AA24" s="17" t="e">
        <f t="shared" si="25"/>
        <v>#N/A</v>
      </c>
      <c r="AB24" s="17" t="e">
        <f t="shared" si="26"/>
        <v>#N/A</v>
      </c>
      <c r="AC24" s="17" t="e">
        <f t="shared" si="27"/>
        <v>#N/A</v>
      </c>
      <c r="AD24" s="17" t="e">
        <f t="shared" si="28"/>
        <v>#N/A</v>
      </c>
      <c r="AE24" s="17" t="e">
        <f t="shared" si="29"/>
        <v>#N/A</v>
      </c>
    </row>
    <row r="25" spans="1:31" ht="60" customHeight="1">
      <c r="A25" s="13"/>
      <c r="B25" s="17" t="e">
        <f t="shared" si="0"/>
        <v>#N/A</v>
      </c>
      <c r="C25" s="17" t="e">
        <f t="shared" si="1"/>
        <v>#N/A</v>
      </c>
      <c r="D25" s="17" t="e">
        <f t="shared" si="2"/>
        <v>#N/A</v>
      </c>
      <c r="E25" s="17" t="e">
        <f t="shared" si="3"/>
        <v>#N/A</v>
      </c>
      <c r="F25" s="17" t="e">
        <f t="shared" si="4"/>
        <v>#N/A</v>
      </c>
      <c r="G25" s="17" t="e">
        <f t="shared" si="5"/>
        <v>#N/A</v>
      </c>
      <c r="H25" s="17" t="e">
        <f t="shared" si="6"/>
        <v>#N/A</v>
      </c>
      <c r="I25" s="17" t="e">
        <f t="shared" si="7"/>
        <v>#N/A</v>
      </c>
      <c r="J25" s="17" t="e">
        <f t="shared" si="8"/>
        <v>#N/A</v>
      </c>
      <c r="K25" s="36" t="e">
        <f t="shared" si="9"/>
        <v>#N/A</v>
      </c>
      <c r="L25" s="17" t="e">
        <f t="shared" si="10"/>
        <v>#N/A</v>
      </c>
      <c r="M25" s="25" t="e">
        <f t="shared" si="11"/>
        <v>#N/A</v>
      </c>
      <c r="N25" s="17" t="e">
        <f t="shared" si="12"/>
        <v>#N/A</v>
      </c>
      <c r="O25" s="25" t="e">
        <f t="shared" si="13"/>
        <v>#N/A</v>
      </c>
      <c r="P25" s="17" t="e">
        <f t="shared" si="14"/>
        <v>#N/A</v>
      </c>
      <c r="Q25" s="25" t="e">
        <f t="shared" si="15"/>
        <v>#N/A</v>
      </c>
      <c r="R25" s="17" t="e">
        <f t="shared" si="16"/>
        <v>#N/A</v>
      </c>
      <c r="S25" s="25" t="e">
        <f t="shared" si="17"/>
        <v>#N/A</v>
      </c>
      <c r="T25" s="17" t="e">
        <f t="shared" si="18"/>
        <v>#N/A</v>
      </c>
      <c r="U25" s="25" t="e">
        <f t="shared" si="19"/>
        <v>#N/A</v>
      </c>
      <c r="V25" s="17" t="e">
        <f t="shared" si="20"/>
        <v>#N/A</v>
      </c>
      <c r="W25" s="17" t="e">
        <f t="shared" si="21"/>
        <v>#N/A</v>
      </c>
      <c r="X25" s="17" t="e">
        <f t="shared" si="22"/>
        <v>#N/A</v>
      </c>
      <c r="Y25" s="17" t="e">
        <f t="shared" si="23"/>
        <v>#N/A</v>
      </c>
      <c r="Z25" s="17" t="e">
        <f t="shared" si="24"/>
        <v>#N/A</v>
      </c>
      <c r="AA25" s="17" t="e">
        <f t="shared" si="25"/>
        <v>#N/A</v>
      </c>
      <c r="AB25" s="17" t="e">
        <f t="shared" si="26"/>
        <v>#N/A</v>
      </c>
      <c r="AC25" s="17" t="e">
        <f t="shared" si="27"/>
        <v>#N/A</v>
      </c>
      <c r="AD25" s="17" t="e">
        <f t="shared" si="28"/>
        <v>#N/A</v>
      </c>
      <c r="AE25" s="17" t="e">
        <f t="shared" si="29"/>
        <v>#N/A</v>
      </c>
    </row>
    <row r="26" spans="1:31" ht="60" customHeight="1">
      <c r="A26" s="13"/>
      <c r="B26" s="17" t="e">
        <f t="shared" si="0"/>
        <v>#N/A</v>
      </c>
      <c r="C26" s="17" t="e">
        <f t="shared" si="1"/>
        <v>#N/A</v>
      </c>
      <c r="D26" s="17" t="e">
        <f t="shared" si="2"/>
        <v>#N/A</v>
      </c>
      <c r="E26" s="17" t="e">
        <f t="shared" si="3"/>
        <v>#N/A</v>
      </c>
      <c r="F26" s="17" t="e">
        <f t="shared" si="4"/>
        <v>#N/A</v>
      </c>
      <c r="G26" s="17" t="e">
        <f t="shared" si="5"/>
        <v>#N/A</v>
      </c>
      <c r="H26" s="17" t="e">
        <f t="shared" si="6"/>
        <v>#N/A</v>
      </c>
      <c r="I26" s="17" t="e">
        <f t="shared" si="7"/>
        <v>#N/A</v>
      </c>
      <c r="J26" s="17" t="e">
        <f t="shared" si="8"/>
        <v>#N/A</v>
      </c>
      <c r="K26" s="36" t="e">
        <f t="shared" si="9"/>
        <v>#N/A</v>
      </c>
      <c r="L26" s="17" t="e">
        <f t="shared" si="10"/>
        <v>#N/A</v>
      </c>
      <c r="M26" s="25" t="e">
        <f t="shared" si="11"/>
        <v>#N/A</v>
      </c>
      <c r="N26" s="17" t="e">
        <f t="shared" si="12"/>
        <v>#N/A</v>
      </c>
      <c r="O26" s="25" t="e">
        <f t="shared" si="13"/>
        <v>#N/A</v>
      </c>
      <c r="P26" s="17" t="e">
        <f t="shared" si="14"/>
        <v>#N/A</v>
      </c>
      <c r="Q26" s="25" t="e">
        <f t="shared" si="15"/>
        <v>#N/A</v>
      </c>
      <c r="R26" s="17" t="e">
        <f t="shared" si="16"/>
        <v>#N/A</v>
      </c>
      <c r="S26" s="25" t="e">
        <f t="shared" si="17"/>
        <v>#N/A</v>
      </c>
      <c r="T26" s="17" t="e">
        <f t="shared" si="18"/>
        <v>#N/A</v>
      </c>
      <c r="U26" s="25" t="e">
        <f t="shared" si="19"/>
        <v>#N/A</v>
      </c>
      <c r="V26" s="17" t="e">
        <f t="shared" si="20"/>
        <v>#N/A</v>
      </c>
      <c r="W26" s="17" t="e">
        <f t="shared" si="21"/>
        <v>#N/A</v>
      </c>
      <c r="X26" s="17" t="e">
        <f t="shared" si="22"/>
        <v>#N/A</v>
      </c>
      <c r="Y26" s="17" t="e">
        <f t="shared" si="23"/>
        <v>#N/A</v>
      </c>
      <c r="Z26" s="17" t="e">
        <f t="shared" si="24"/>
        <v>#N/A</v>
      </c>
      <c r="AA26" s="17" t="e">
        <f t="shared" si="25"/>
        <v>#N/A</v>
      </c>
      <c r="AB26" s="17" t="e">
        <f t="shared" si="26"/>
        <v>#N/A</v>
      </c>
      <c r="AC26" s="17" t="e">
        <f t="shared" si="27"/>
        <v>#N/A</v>
      </c>
      <c r="AD26" s="17" t="e">
        <f t="shared" si="28"/>
        <v>#N/A</v>
      </c>
      <c r="AE26" s="17" t="e">
        <f t="shared" si="29"/>
        <v>#N/A</v>
      </c>
    </row>
    <row r="27" spans="1:31" ht="60" customHeight="1">
      <c r="A27" s="13"/>
      <c r="B27" s="17" t="e">
        <f t="shared" si="0"/>
        <v>#N/A</v>
      </c>
      <c r="C27" s="17" t="e">
        <f t="shared" si="1"/>
        <v>#N/A</v>
      </c>
      <c r="D27" s="17" t="e">
        <f t="shared" si="2"/>
        <v>#N/A</v>
      </c>
      <c r="E27" s="17" t="e">
        <f t="shared" si="3"/>
        <v>#N/A</v>
      </c>
      <c r="F27" s="17" t="e">
        <f t="shared" si="4"/>
        <v>#N/A</v>
      </c>
      <c r="G27" s="17" t="e">
        <f t="shared" si="5"/>
        <v>#N/A</v>
      </c>
      <c r="H27" s="17" t="e">
        <f t="shared" si="6"/>
        <v>#N/A</v>
      </c>
      <c r="I27" s="17" t="e">
        <f t="shared" si="7"/>
        <v>#N/A</v>
      </c>
      <c r="J27" s="17" t="e">
        <f t="shared" si="8"/>
        <v>#N/A</v>
      </c>
      <c r="K27" s="36" t="e">
        <f t="shared" si="9"/>
        <v>#N/A</v>
      </c>
      <c r="L27" s="17" t="e">
        <f t="shared" si="10"/>
        <v>#N/A</v>
      </c>
      <c r="M27" s="36" t="e">
        <f t="shared" si="11"/>
        <v>#N/A</v>
      </c>
      <c r="N27" s="17" t="e">
        <f t="shared" si="12"/>
        <v>#N/A</v>
      </c>
      <c r="O27" s="36" t="e">
        <f t="shared" si="13"/>
        <v>#N/A</v>
      </c>
      <c r="P27" s="17" t="e">
        <f t="shared" si="14"/>
        <v>#N/A</v>
      </c>
      <c r="Q27" s="36" t="e">
        <f t="shared" si="15"/>
        <v>#N/A</v>
      </c>
      <c r="R27" s="17" t="e">
        <f t="shared" si="16"/>
        <v>#N/A</v>
      </c>
      <c r="S27" s="36" t="e">
        <f t="shared" si="17"/>
        <v>#N/A</v>
      </c>
      <c r="T27" s="17" t="e">
        <f t="shared" si="18"/>
        <v>#N/A</v>
      </c>
      <c r="U27" s="36" t="e">
        <f t="shared" si="19"/>
        <v>#N/A</v>
      </c>
      <c r="V27" s="17" t="e">
        <f t="shared" si="20"/>
        <v>#N/A</v>
      </c>
      <c r="W27" s="17" t="e">
        <f t="shared" si="21"/>
        <v>#N/A</v>
      </c>
      <c r="X27" s="17" t="e">
        <f t="shared" si="22"/>
        <v>#N/A</v>
      </c>
      <c r="Y27" s="17" t="e">
        <f t="shared" si="23"/>
        <v>#N/A</v>
      </c>
      <c r="Z27" s="17" t="e">
        <f t="shared" si="24"/>
        <v>#N/A</v>
      </c>
      <c r="AA27" s="17" t="e">
        <f t="shared" si="25"/>
        <v>#N/A</v>
      </c>
      <c r="AB27" s="17" t="e">
        <f t="shared" si="26"/>
        <v>#N/A</v>
      </c>
      <c r="AC27" s="17" t="e">
        <f t="shared" si="27"/>
        <v>#N/A</v>
      </c>
      <c r="AD27" s="17" t="e">
        <f t="shared" si="28"/>
        <v>#N/A</v>
      </c>
      <c r="AE27" s="17" t="e">
        <f t="shared" si="29"/>
        <v>#N/A</v>
      </c>
    </row>
    <row r="28" spans="1:31" ht="60" customHeight="1">
      <c r="A28" s="13"/>
      <c r="B28" s="17" t="e">
        <f t="shared" si="0"/>
        <v>#N/A</v>
      </c>
      <c r="C28" s="17" t="e">
        <f t="shared" si="1"/>
        <v>#N/A</v>
      </c>
      <c r="D28" s="17" t="e">
        <f t="shared" si="2"/>
        <v>#N/A</v>
      </c>
      <c r="E28" s="17" t="e">
        <f t="shared" si="3"/>
        <v>#N/A</v>
      </c>
      <c r="F28" s="17" t="e">
        <f t="shared" si="4"/>
        <v>#N/A</v>
      </c>
      <c r="G28" s="17" t="e">
        <f t="shared" si="5"/>
        <v>#N/A</v>
      </c>
      <c r="H28" s="17" t="e">
        <f t="shared" si="6"/>
        <v>#N/A</v>
      </c>
      <c r="I28" s="17" t="e">
        <f t="shared" si="7"/>
        <v>#N/A</v>
      </c>
      <c r="J28" s="17" t="e">
        <f t="shared" si="8"/>
        <v>#N/A</v>
      </c>
      <c r="K28" s="36" t="e">
        <f t="shared" si="9"/>
        <v>#N/A</v>
      </c>
      <c r="L28" s="17" t="e">
        <f t="shared" si="10"/>
        <v>#N/A</v>
      </c>
      <c r="M28" s="25" t="e">
        <f t="shared" si="11"/>
        <v>#N/A</v>
      </c>
      <c r="N28" s="17" t="e">
        <f t="shared" si="12"/>
        <v>#N/A</v>
      </c>
      <c r="O28" s="25" t="e">
        <f t="shared" si="13"/>
        <v>#N/A</v>
      </c>
      <c r="P28" s="17" t="e">
        <f t="shared" si="14"/>
        <v>#N/A</v>
      </c>
      <c r="Q28" s="25" t="e">
        <f t="shared" si="15"/>
        <v>#N/A</v>
      </c>
      <c r="R28" s="17" t="e">
        <f t="shared" si="16"/>
        <v>#N/A</v>
      </c>
      <c r="S28" s="25" t="e">
        <f t="shared" si="17"/>
        <v>#N/A</v>
      </c>
      <c r="T28" s="17" t="e">
        <f t="shared" si="18"/>
        <v>#N/A</v>
      </c>
      <c r="U28" s="25" t="e">
        <f t="shared" si="19"/>
        <v>#N/A</v>
      </c>
      <c r="V28" s="17" t="e">
        <f t="shared" si="20"/>
        <v>#N/A</v>
      </c>
      <c r="W28" s="17" t="e">
        <f t="shared" si="21"/>
        <v>#N/A</v>
      </c>
      <c r="X28" s="17" t="e">
        <f t="shared" si="22"/>
        <v>#N/A</v>
      </c>
      <c r="Y28" s="17" t="e">
        <f t="shared" si="23"/>
        <v>#N/A</v>
      </c>
      <c r="Z28" s="17" t="e">
        <f t="shared" si="24"/>
        <v>#N/A</v>
      </c>
      <c r="AA28" s="17" t="e">
        <f t="shared" si="25"/>
        <v>#N/A</v>
      </c>
      <c r="AB28" s="17" t="e">
        <f t="shared" si="26"/>
        <v>#N/A</v>
      </c>
      <c r="AC28" s="17" t="e">
        <f t="shared" si="27"/>
        <v>#N/A</v>
      </c>
      <c r="AD28" s="17" t="e">
        <f t="shared" si="28"/>
        <v>#N/A</v>
      </c>
      <c r="AE28" s="17" t="e">
        <f t="shared" si="29"/>
        <v>#N/A</v>
      </c>
    </row>
    <row r="29" spans="1:31" ht="60" customHeight="1">
      <c r="A29" s="13"/>
      <c r="B29" s="17" t="e">
        <f t="shared" si="0"/>
        <v>#N/A</v>
      </c>
      <c r="C29" s="17" t="e">
        <f t="shared" si="1"/>
        <v>#N/A</v>
      </c>
      <c r="D29" s="17" t="e">
        <f t="shared" si="2"/>
        <v>#N/A</v>
      </c>
      <c r="E29" s="17" t="e">
        <f t="shared" si="3"/>
        <v>#N/A</v>
      </c>
      <c r="F29" s="17" t="e">
        <f t="shared" si="4"/>
        <v>#N/A</v>
      </c>
      <c r="G29" s="17" t="e">
        <f t="shared" si="5"/>
        <v>#N/A</v>
      </c>
      <c r="H29" s="17" t="e">
        <f t="shared" si="6"/>
        <v>#N/A</v>
      </c>
      <c r="I29" s="17" t="e">
        <f t="shared" si="7"/>
        <v>#N/A</v>
      </c>
      <c r="J29" s="17" t="e">
        <f t="shared" si="8"/>
        <v>#N/A</v>
      </c>
      <c r="K29" s="36" t="e">
        <f t="shared" si="9"/>
        <v>#N/A</v>
      </c>
      <c r="L29" s="17" t="e">
        <f t="shared" si="10"/>
        <v>#N/A</v>
      </c>
      <c r="M29" s="25" t="e">
        <f t="shared" si="11"/>
        <v>#N/A</v>
      </c>
      <c r="N29" s="17" t="e">
        <f t="shared" si="12"/>
        <v>#N/A</v>
      </c>
      <c r="O29" s="25" t="e">
        <f t="shared" si="13"/>
        <v>#N/A</v>
      </c>
      <c r="P29" s="17" t="e">
        <f t="shared" si="14"/>
        <v>#N/A</v>
      </c>
      <c r="Q29" s="25" t="e">
        <f t="shared" si="15"/>
        <v>#N/A</v>
      </c>
      <c r="R29" s="17" t="e">
        <f t="shared" si="16"/>
        <v>#N/A</v>
      </c>
      <c r="S29" s="25" t="e">
        <f t="shared" si="17"/>
        <v>#N/A</v>
      </c>
      <c r="T29" s="17" t="e">
        <f t="shared" si="18"/>
        <v>#N/A</v>
      </c>
      <c r="U29" s="25" t="e">
        <f t="shared" si="19"/>
        <v>#N/A</v>
      </c>
      <c r="V29" s="17" t="e">
        <f t="shared" si="20"/>
        <v>#N/A</v>
      </c>
      <c r="W29" s="17" t="e">
        <f t="shared" si="21"/>
        <v>#N/A</v>
      </c>
      <c r="X29" s="17" t="e">
        <f t="shared" si="22"/>
        <v>#N/A</v>
      </c>
      <c r="Y29" s="17" t="e">
        <f t="shared" si="23"/>
        <v>#N/A</v>
      </c>
      <c r="Z29" s="17" t="e">
        <f t="shared" si="24"/>
        <v>#N/A</v>
      </c>
      <c r="AA29" s="17" t="e">
        <f t="shared" si="25"/>
        <v>#N/A</v>
      </c>
      <c r="AB29" s="17" t="e">
        <f t="shared" si="26"/>
        <v>#N/A</v>
      </c>
      <c r="AC29" s="17" t="e">
        <f t="shared" si="27"/>
        <v>#N/A</v>
      </c>
      <c r="AD29" s="17" t="e">
        <f t="shared" si="28"/>
        <v>#N/A</v>
      </c>
      <c r="AE29" s="17" t="e">
        <f t="shared" si="29"/>
        <v>#N/A</v>
      </c>
    </row>
    <row r="30" spans="1:31" ht="60" customHeight="1">
      <c r="A30" s="13"/>
      <c r="B30" s="17" t="e">
        <f t="shared" si="0"/>
        <v>#N/A</v>
      </c>
      <c r="C30" s="17" t="e">
        <f t="shared" si="1"/>
        <v>#N/A</v>
      </c>
      <c r="D30" s="17" t="e">
        <f t="shared" si="2"/>
        <v>#N/A</v>
      </c>
      <c r="E30" s="17" t="e">
        <f t="shared" si="3"/>
        <v>#N/A</v>
      </c>
      <c r="F30" s="17" t="e">
        <f t="shared" si="4"/>
        <v>#N/A</v>
      </c>
      <c r="G30" s="17" t="e">
        <f t="shared" si="5"/>
        <v>#N/A</v>
      </c>
      <c r="H30" s="17" t="e">
        <f t="shared" si="6"/>
        <v>#N/A</v>
      </c>
      <c r="I30" s="17" t="e">
        <f t="shared" si="7"/>
        <v>#N/A</v>
      </c>
      <c r="J30" s="17" t="e">
        <f t="shared" si="8"/>
        <v>#N/A</v>
      </c>
      <c r="K30" s="36" t="e">
        <f t="shared" si="9"/>
        <v>#N/A</v>
      </c>
      <c r="L30" s="17" t="e">
        <f t="shared" si="10"/>
        <v>#N/A</v>
      </c>
      <c r="M30" s="25" t="e">
        <f t="shared" si="11"/>
        <v>#N/A</v>
      </c>
      <c r="N30" s="17" t="e">
        <f t="shared" si="12"/>
        <v>#N/A</v>
      </c>
      <c r="O30" s="25" t="e">
        <f t="shared" si="13"/>
        <v>#N/A</v>
      </c>
      <c r="P30" s="17" t="e">
        <f t="shared" si="14"/>
        <v>#N/A</v>
      </c>
      <c r="Q30" s="25" t="e">
        <f t="shared" si="15"/>
        <v>#N/A</v>
      </c>
      <c r="R30" s="17" t="e">
        <f t="shared" si="16"/>
        <v>#N/A</v>
      </c>
      <c r="S30" s="25" t="e">
        <f t="shared" si="17"/>
        <v>#N/A</v>
      </c>
      <c r="T30" s="17" t="e">
        <f t="shared" si="18"/>
        <v>#N/A</v>
      </c>
      <c r="U30" s="25" t="e">
        <f t="shared" si="19"/>
        <v>#N/A</v>
      </c>
      <c r="V30" s="17" t="e">
        <f t="shared" si="20"/>
        <v>#N/A</v>
      </c>
      <c r="W30" s="17" t="e">
        <f t="shared" si="21"/>
        <v>#N/A</v>
      </c>
      <c r="X30" s="17" t="e">
        <f t="shared" si="22"/>
        <v>#N/A</v>
      </c>
      <c r="Y30" s="17" t="e">
        <f t="shared" si="23"/>
        <v>#N/A</v>
      </c>
      <c r="Z30" s="17" t="e">
        <f t="shared" si="24"/>
        <v>#N/A</v>
      </c>
      <c r="AA30" s="17" t="e">
        <f t="shared" si="25"/>
        <v>#N/A</v>
      </c>
      <c r="AB30" s="17" t="e">
        <f t="shared" si="26"/>
        <v>#N/A</v>
      </c>
      <c r="AC30" s="17" t="e">
        <f t="shared" si="27"/>
        <v>#N/A</v>
      </c>
      <c r="AD30" s="17" t="e">
        <f t="shared" si="28"/>
        <v>#N/A</v>
      </c>
      <c r="AE30" s="17" t="e">
        <f t="shared" si="29"/>
        <v>#N/A</v>
      </c>
    </row>
    <row r="31" spans="1:31" ht="15.75" customHeight="1">
      <c r="A31" s="13"/>
      <c r="B31" s="17" t="e">
        <f t="shared" si="0"/>
        <v>#N/A</v>
      </c>
      <c r="C31" s="17" t="e">
        <f t="shared" si="1"/>
        <v>#N/A</v>
      </c>
      <c r="D31" s="17" t="e">
        <f t="shared" si="2"/>
        <v>#N/A</v>
      </c>
      <c r="E31" s="17" t="e">
        <f t="shared" si="3"/>
        <v>#N/A</v>
      </c>
      <c r="F31" s="17" t="e">
        <f t="shared" si="4"/>
        <v>#N/A</v>
      </c>
      <c r="G31" s="17" t="e">
        <f t="shared" si="5"/>
        <v>#N/A</v>
      </c>
      <c r="H31" s="17" t="e">
        <f t="shared" si="6"/>
        <v>#N/A</v>
      </c>
      <c r="I31" s="17" t="e">
        <f t="shared" si="7"/>
        <v>#N/A</v>
      </c>
      <c r="J31" s="17" t="e">
        <f t="shared" si="8"/>
        <v>#N/A</v>
      </c>
      <c r="K31" s="36" t="e">
        <f t="shared" si="9"/>
        <v>#N/A</v>
      </c>
      <c r="L31" s="17" t="e">
        <f t="shared" si="10"/>
        <v>#N/A</v>
      </c>
      <c r="M31" s="36" t="e">
        <f t="shared" si="11"/>
        <v>#N/A</v>
      </c>
      <c r="N31" s="17" t="e">
        <f t="shared" si="12"/>
        <v>#N/A</v>
      </c>
      <c r="O31" s="36" t="e">
        <f t="shared" si="13"/>
        <v>#N/A</v>
      </c>
      <c r="P31" s="17" t="e">
        <f t="shared" si="14"/>
        <v>#N/A</v>
      </c>
      <c r="Q31" s="36" t="e">
        <f t="shared" si="15"/>
        <v>#N/A</v>
      </c>
      <c r="R31" s="17" t="e">
        <f t="shared" si="16"/>
        <v>#N/A</v>
      </c>
      <c r="S31" s="36" t="e">
        <f t="shared" si="17"/>
        <v>#N/A</v>
      </c>
      <c r="T31" s="17" t="e">
        <f t="shared" si="18"/>
        <v>#N/A</v>
      </c>
      <c r="U31" s="36" t="e">
        <f t="shared" si="19"/>
        <v>#N/A</v>
      </c>
      <c r="V31" s="17" t="e">
        <f t="shared" si="20"/>
        <v>#N/A</v>
      </c>
      <c r="W31" s="17" t="e">
        <f t="shared" si="21"/>
        <v>#N/A</v>
      </c>
      <c r="X31" s="17" t="e">
        <f t="shared" si="22"/>
        <v>#N/A</v>
      </c>
      <c r="Y31" s="17" t="e">
        <f t="shared" si="23"/>
        <v>#N/A</v>
      </c>
      <c r="Z31" s="17" t="e">
        <f t="shared" si="24"/>
        <v>#N/A</v>
      </c>
      <c r="AA31" s="17" t="e">
        <f t="shared" si="25"/>
        <v>#N/A</v>
      </c>
      <c r="AB31" s="17" t="e">
        <f t="shared" si="26"/>
        <v>#N/A</v>
      </c>
      <c r="AC31" s="17" t="e">
        <f t="shared" si="27"/>
        <v>#N/A</v>
      </c>
      <c r="AD31" s="17" t="e">
        <f t="shared" si="28"/>
        <v>#N/A</v>
      </c>
      <c r="AE31" s="17" t="e">
        <f t="shared" si="29"/>
        <v>#N/A</v>
      </c>
    </row>
    <row r="32" spans="1:31" ht="15.75" customHeight="1">
      <c r="A32" s="13"/>
      <c r="B32" s="17" t="e">
        <f t="shared" si="0"/>
        <v>#N/A</v>
      </c>
      <c r="C32" s="17" t="e">
        <f t="shared" si="1"/>
        <v>#N/A</v>
      </c>
      <c r="D32" s="17" t="e">
        <f t="shared" si="2"/>
        <v>#N/A</v>
      </c>
      <c r="E32" s="17" t="e">
        <f t="shared" si="3"/>
        <v>#N/A</v>
      </c>
      <c r="F32" s="17" t="e">
        <f t="shared" si="4"/>
        <v>#N/A</v>
      </c>
      <c r="G32" s="17" t="e">
        <f t="shared" si="5"/>
        <v>#N/A</v>
      </c>
      <c r="H32" s="17" t="e">
        <f t="shared" si="6"/>
        <v>#N/A</v>
      </c>
      <c r="I32" s="17" t="e">
        <f t="shared" si="7"/>
        <v>#N/A</v>
      </c>
      <c r="J32" s="17" t="e">
        <f t="shared" si="8"/>
        <v>#N/A</v>
      </c>
      <c r="K32" s="36" t="e">
        <f t="shared" si="9"/>
        <v>#N/A</v>
      </c>
      <c r="L32" s="17" t="e">
        <f t="shared" si="10"/>
        <v>#N/A</v>
      </c>
      <c r="M32" s="25" t="e">
        <f t="shared" si="11"/>
        <v>#N/A</v>
      </c>
      <c r="N32" s="17" t="e">
        <f t="shared" si="12"/>
        <v>#N/A</v>
      </c>
      <c r="O32" s="25" t="e">
        <f t="shared" si="13"/>
        <v>#N/A</v>
      </c>
      <c r="P32" s="17" t="e">
        <f t="shared" si="14"/>
        <v>#N/A</v>
      </c>
      <c r="Q32" s="25" t="e">
        <f t="shared" si="15"/>
        <v>#N/A</v>
      </c>
      <c r="R32" s="17" t="e">
        <f t="shared" si="16"/>
        <v>#N/A</v>
      </c>
      <c r="S32" s="25" t="e">
        <f t="shared" si="17"/>
        <v>#N/A</v>
      </c>
      <c r="T32" s="17" t="e">
        <f t="shared" si="18"/>
        <v>#N/A</v>
      </c>
      <c r="U32" s="25" t="e">
        <f t="shared" si="19"/>
        <v>#N/A</v>
      </c>
      <c r="V32" s="17" t="e">
        <f t="shared" si="20"/>
        <v>#N/A</v>
      </c>
      <c r="W32" s="17" t="e">
        <f t="shared" si="21"/>
        <v>#N/A</v>
      </c>
      <c r="X32" s="17" t="e">
        <f t="shared" si="22"/>
        <v>#N/A</v>
      </c>
      <c r="Y32" s="17" t="e">
        <f t="shared" si="23"/>
        <v>#N/A</v>
      </c>
      <c r="Z32" s="17" t="e">
        <f t="shared" si="24"/>
        <v>#N/A</v>
      </c>
      <c r="AA32" s="17" t="e">
        <f t="shared" si="25"/>
        <v>#N/A</v>
      </c>
      <c r="AB32" s="17" t="e">
        <f t="shared" si="26"/>
        <v>#N/A</v>
      </c>
      <c r="AC32" s="17" t="e">
        <f t="shared" si="27"/>
        <v>#N/A</v>
      </c>
      <c r="AD32" s="17" t="e">
        <f t="shared" si="28"/>
        <v>#N/A</v>
      </c>
      <c r="AE32" s="17" t="e">
        <f t="shared" si="29"/>
        <v>#N/A</v>
      </c>
    </row>
    <row r="33" spans="1:31" ht="15.75" customHeight="1">
      <c r="A33" s="13"/>
      <c r="B33" s="17" t="e">
        <f t="shared" si="0"/>
        <v>#N/A</v>
      </c>
      <c r="C33" s="17" t="e">
        <f t="shared" si="1"/>
        <v>#N/A</v>
      </c>
      <c r="D33" s="17" t="e">
        <f t="shared" si="2"/>
        <v>#N/A</v>
      </c>
      <c r="E33" s="17" t="e">
        <f t="shared" si="3"/>
        <v>#N/A</v>
      </c>
      <c r="F33" s="17" t="e">
        <f t="shared" si="4"/>
        <v>#N/A</v>
      </c>
      <c r="G33" s="17" t="e">
        <f t="shared" si="5"/>
        <v>#N/A</v>
      </c>
      <c r="H33" s="17" t="e">
        <f t="shared" si="6"/>
        <v>#N/A</v>
      </c>
      <c r="I33" s="17" t="e">
        <f t="shared" si="7"/>
        <v>#N/A</v>
      </c>
      <c r="J33" s="17" t="e">
        <f t="shared" si="8"/>
        <v>#N/A</v>
      </c>
      <c r="K33" s="36" t="e">
        <f t="shared" si="9"/>
        <v>#N/A</v>
      </c>
      <c r="L33" s="17" t="e">
        <f t="shared" si="10"/>
        <v>#N/A</v>
      </c>
      <c r="M33" s="36" t="e">
        <f t="shared" si="11"/>
        <v>#N/A</v>
      </c>
      <c r="N33" s="17" t="e">
        <f t="shared" si="12"/>
        <v>#N/A</v>
      </c>
      <c r="O33" s="36" t="e">
        <f t="shared" si="13"/>
        <v>#N/A</v>
      </c>
      <c r="P33" s="17" t="e">
        <f t="shared" si="14"/>
        <v>#N/A</v>
      </c>
      <c r="Q33" s="36" t="e">
        <f t="shared" si="15"/>
        <v>#N/A</v>
      </c>
      <c r="R33" s="17" t="e">
        <f t="shared" si="16"/>
        <v>#N/A</v>
      </c>
      <c r="S33" s="36" t="e">
        <f t="shared" si="17"/>
        <v>#N/A</v>
      </c>
      <c r="T33" s="17" t="e">
        <f t="shared" si="18"/>
        <v>#N/A</v>
      </c>
      <c r="U33" s="36" t="e">
        <f t="shared" si="19"/>
        <v>#N/A</v>
      </c>
      <c r="V33" s="17" t="e">
        <f t="shared" si="20"/>
        <v>#N/A</v>
      </c>
      <c r="W33" s="17" t="e">
        <f t="shared" si="21"/>
        <v>#N/A</v>
      </c>
      <c r="X33" s="17" t="e">
        <f t="shared" si="22"/>
        <v>#N/A</v>
      </c>
      <c r="Y33" s="17" t="e">
        <f t="shared" si="23"/>
        <v>#N/A</v>
      </c>
      <c r="Z33" s="17" t="e">
        <f t="shared" si="24"/>
        <v>#N/A</v>
      </c>
      <c r="AA33" s="17" t="e">
        <f t="shared" si="25"/>
        <v>#N/A</v>
      </c>
      <c r="AB33" s="17" t="e">
        <f t="shared" si="26"/>
        <v>#N/A</v>
      </c>
      <c r="AC33" s="17" t="e">
        <f t="shared" si="27"/>
        <v>#N/A</v>
      </c>
      <c r="AD33" s="17" t="e">
        <f t="shared" si="28"/>
        <v>#N/A</v>
      </c>
      <c r="AE33" s="17" t="e">
        <f t="shared" si="29"/>
        <v>#N/A</v>
      </c>
    </row>
    <row r="34" spans="1:31" ht="15.75" customHeight="1">
      <c r="A34" s="13"/>
      <c r="B34" s="17" t="e">
        <f t="shared" si="0"/>
        <v>#N/A</v>
      </c>
      <c r="C34" s="17" t="e">
        <f t="shared" si="1"/>
        <v>#N/A</v>
      </c>
      <c r="D34" s="17" t="e">
        <f t="shared" si="2"/>
        <v>#N/A</v>
      </c>
      <c r="E34" s="17" t="e">
        <f t="shared" si="3"/>
        <v>#N/A</v>
      </c>
      <c r="F34" s="17" t="e">
        <f t="shared" si="4"/>
        <v>#N/A</v>
      </c>
      <c r="G34" s="17" t="e">
        <f t="shared" si="5"/>
        <v>#N/A</v>
      </c>
      <c r="H34" s="17" t="e">
        <f t="shared" si="6"/>
        <v>#N/A</v>
      </c>
      <c r="I34" s="17" t="e">
        <f t="shared" si="7"/>
        <v>#N/A</v>
      </c>
      <c r="J34" s="17" t="e">
        <f t="shared" si="8"/>
        <v>#N/A</v>
      </c>
      <c r="K34" s="36" t="e">
        <f t="shared" si="9"/>
        <v>#N/A</v>
      </c>
      <c r="L34" s="17" t="e">
        <f t="shared" si="10"/>
        <v>#N/A</v>
      </c>
      <c r="M34" s="36" t="e">
        <f t="shared" si="11"/>
        <v>#N/A</v>
      </c>
      <c r="N34" s="17" t="e">
        <f t="shared" si="12"/>
        <v>#N/A</v>
      </c>
      <c r="O34" s="36" t="e">
        <f t="shared" si="13"/>
        <v>#N/A</v>
      </c>
      <c r="P34" s="17" t="e">
        <f t="shared" si="14"/>
        <v>#N/A</v>
      </c>
      <c r="Q34" s="36" t="e">
        <f t="shared" si="15"/>
        <v>#N/A</v>
      </c>
      <c r="R34" s="17" t="e">
        <f t="shared" si="16"/>
        <v>#N/A</v>
      </c>
      <c r="S34" s="36" t="e">
        <f t="shared" si="17"/>
        <v>#N/A</v>
      </c>
      <c r="T34" s="17" t="e">
        <f t="shared" si="18"/>
        <v>#N/A</v>
      </c>
      <c r="U34" s="36" t="e">
        <f t="shared" si="19"/>
        <v>#N/A</v>
      </c>
      <c r="V34" s="17" t="e">
        <f t="shared" si="20"/>
        <v>#N/A</v>
      </c>
      <c r="W34" s="17" t="e">
        <f t="shared" si="21"/>
        <v>#N/A</v>
      </c>
      <c r="X34" s="17" t="e">
        <f t="shared" si="22"/>
        <v>#N/A</v>
      </c>
      <c r="Y34" s="17" t="e">
        <f t="shared" si="23"/>
        <v>#N/A</v>
      </c>
      <c r="Z34" s="17" t="e">
        <f t="shared" si="24"/>
        <v>#N/A</v>
      </c>
      <c r="AA34" s="17" t="e">
        <f t="shared" si="25"/>
        <v>#N/A</v>
      </c>
      <c r="AB34" s="17" t="e">
        <f t="shared" si="26"/>
        <v>#N/A</v>
      </c>
      <c r="AC34" s="17" t="e">
        <f t="shared" si="27"/>
        <v>#N/A</v>
      </c>
      <c r="AD34" s="17" t="e">
        <f t="shared" si="28"/>
        <v>#N/A</v>
      </c>
      <c r="AE34" s="17" t="e">
        <f t="shared" si="29"/>
        <v>#N/A</v>
      </c>
    </row>
    <row r="35" spans="1:31" ht="15.75" customHeight="1">
      <c r="A35" s="13"/>
      <c r="B35" s="17" t="e">
        <f t="shared" si="0"/>
        <v>#N/A</v>
      </c>
      <c r="C35" s="17" t="e">
        <f t="shared" si="1"/>
        <v>#N/A</v>
      </c>
      <c r="D35" s="17" t="e">
        <f t="shared" si="2"/>
        <v>#N/A</v>
      </c>
      <c r="E35" s="17" t="e">
        <f t="shared" si="3"/>
        <v>#N/A</v>
      </c>
      <c r="F35" s="17" t="e">
        <f t="shared" si="4"/>
        <v>#N/A</v>
      </c>
      <c r="G35" s="17" t="e">
        <f t="shared" si="5"/>
        <v>#N/A</v>
      </c>
      <c r="H35" s="17" t="e">
        <f t="shared" si="6"/>
        <v>#N/A</v>
      </c>
      <c r="I35" s="17" t="e">
        <f t="shared" si="7"/>
        <v>#N/A</v>
      </c>
      <c r="J35" s="17" t="e">
        <f t="shared" si="8"/>
        <v>#N/A</v>
      </c>
      <c r="K35" s="36" t="e">
        <f t="shared" si="9"/>
        <v>#N/A</v>
      </c>
      <c r="L35" s="17" t="e">
        <f t="shared" si="10"/>
        <v>#N/A</v>
      </c>
      <c r="M35" s="36" t="e">
        <f t="shared" si="11"/>
        <v>#N/A</v>
      </c>
      <c r="N35" s="17" t="e">
        <f t="shared" si="12"/>
        <v>#N/A</v>
      </c>
      <c r="O35" s="36" t="e">
        <f t="shared" si="13"/>
        <v>#N/A</v>
      </c>
      <c r="P35" s="17" t="e">
        <f t="shared" si="14"/>
        <v>#N/A</v>
      </c>
      <c r="Q35" s="36" t="e">
        <f t="shared" si="15"/>
        <v>#N/A</v>
      </c>
      <c r="R35" s="17" t="e">
        <f t="shared" si="16"/>
        <v>#N/A</v>
      </c>
      <c r="S35" s="36" t="e">
        <f t="shared" si="17"/>
        <v>#N/A</v>
      </c>
      <c r="T35" s="17" t="e">
        <f t="shared" si="18"/>
        <v>#N/A</v>
      </c>
      <c r="U35" s="36" t="e">
        <f t="shared" si="19"/>
        <v>#N/A</v>
      </c>
      <c r="V35" s="17" t="e">
        <f t="shared" si="20"/>
        <v>#N/A</v>
      </c>
      <c r="W35" s="17" t="e">
        <f t="shared" si="21"/>
        <v>#N/A</v>
      </c>
      <c r="X35" s="17" t="e">
        <f t="shared" si="22"/>
        <v>#N/A</v>
      </c>
      <c r="Y35" s="17" t="e">
        <f t="shared" si="23"/>
        <v>#N/A</v>
      </c>
      <c r="Z35" s="17" t="e">
        <f t="shared" si="24"/>
        <v>#N/A</v>
      </c>
      <c r="AA35" s="17" t="e">
        <f t="shared" si="25"/>
        <v>#N/A</v>
      </c>
      <c r="AB35" s="17" t="e">
        <f t="shared" si="26"/>
        <v>#N/A</v>
      </c>
      <c r="AC35" s="17" t="e">
        <f t="shared" si="27"/>
        <v>#N/A</v>
      </c>
      <c r="AD35" s="17" t="e">
        <f t="shared" si="28"/>
        <v>#N/A</v>
      </c>
      <c r="AE35" s="17" t="e">
        <f t="shared" si="29"/>
        <v>#N/A</v>
      </c>
    </row>
    <row r="36" spans="1:31" ht="15.75" customHeight="1">
      <c r="A36" s="13"/>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ht="15.75" customHeight="1">
      <c r="A37" s="13"/>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ht="15.75" customHeight="1">
      <c r="A38" s="13"/>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ht="15.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row>
    <row r="40" spans="1:31" ht="15.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row>
    <row r="41" spans="1:31" ht="15.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row>
    <row r="42" spans="1:31" ht="15.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row>
    <row r="43" spans="1:31" ht="15.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row>
    <row r="44" spans="1:31" ht="15.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row>
    <row r="45" spans="1:31" ht="15.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row>
    <row r="46" spans="1:31" ht="15.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row>
    <row r="47" spans="1:31" ht="15.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row>
    <row r="48" spans="1:31" ht="15.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row>
    <row r="49" spans="1:31" ht="15.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row>
    <row r="50" spans="1:31" ht="15.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row>
    <row r="51" spans="1:31" ht="15.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row>
    <row r="52" spans="1:31" ht="15.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row>
    <row r="53" spans="1:31" ht="15.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row>
    <row r="54" spans="1:31" ht="15.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row>
    <row r="55" spans="1:31"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row>
    <row r="56" spans="1:31" ht="15.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row>
    <row r="57" spans="1:31" ht="15.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row>
    <row r="58" spans="1:31" ht="15.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row>
    <row r="59" spans="1:31" ht="15.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row>
    <row r="60" spans="1:31" ht="15.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row>
    <row r="61" spans="1:31" ht="15.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row>
    <row r="62" spans="1:31"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row>
    <row r="63" spans="1:31"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row>
    <row r="64" spans="1:31"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row>
    <row r="65" spans="1:31"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row>
    <row r="66" spans="1:31"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row>
    <row r="67" spans="1:31"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row>
    <row r="68" spans="1:31"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row>
    <row r="69" spans="1:31"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row>
    <row r="70" spans="1:31"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row>
    <row r="71" spans="1:31"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row>
    <row r="72" spans="1:31"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row>
    <row r="73" spans="1:31"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row>
    <row r="74" spans="1:31"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row>
    <row r="75" spans="1:31"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row>
    <row r="76" spans="1:31"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row>
    <row r="77" spans="1:31"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row>
    <row r="78" spans="1:31"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row>
    <row r="79" spans="1:31"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row>
    <row r="80" spans="1:31"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row>
    <row r="81" spans="1:31"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row>
    <row r="82" spans="1:31"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row>
    <row r="83" spans="1:31"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row>
    <row r="84" spans="1:31"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row>
    <row r="85" spans="1:31"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row>
    <row r="86" spans="1:31"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row>
    <row r="87" spans="1:31"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row>
    <row r="88" spans="1:31"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row>
    <row r="89" spans="1:31"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row>
    <row r="90" spans="1:31"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row>
    <row r="91" spans="1:31"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row>
    <row r="92" spans="1:31"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row>
    <row r="93" spans="1:31"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row>
    <row r="94" spans="1:31"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row>
    <row r="95" spans="1:31"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row>
    <row r="96" spans="1:31"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row>
    <row r="97" spans="1:31"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row>
    <row r="98" spans="1:31"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row>
    <row r="99" spans="1:31"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row>
    <row r="100" spans="1:31"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row>
    <row r="101" spans="1:31"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row>
    <row r="102" spans="1:31"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row>
    <row r="103" spans="1:31"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row>
    <row r="104" spans="1:31"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row>
    <row r="105" spans="1:31"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row>
    <row r="106" spans="1:31"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row>
    <row r="107" spans="1:31"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row>
    <row r="108" spans="1:31"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row>
    <row r="109" spans="1:31"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row>
    <row r="110" spans="1:31"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row>
    <row r="111" spans="1:31"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row>
    <row r="112" spans="1:31"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row>
    <row r="113" spans="1:31"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row>
    <row r="114" spans="1:31"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row>
    <row r="115" spans="1:31"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row>
    <row r="116" spans="1:31"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row>
    <row r="117" spans="1:31"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row>
    <row r="118" spans="1:31"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row>
    <row r="119" spans="1:31"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row>
    <row r="120" spans="1:31"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row>
    <row r="121" spans="1:31"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row>
    <row r="122" spans="1:31"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row>
    <row r="123" spans="1:31"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row>
    <row r="124" spans="1:31"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row>
    <row r="125" spans="1:31"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row>
    <row r="126" spans="1:31"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row>
    <row r="127" spans="1:31"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row>
    <row r="128" spans="1:31"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row>
    <row r="129" spans="1:31"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row>
    <row r="130" spans="1:31"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row>
    <row r="131" spans="1:31"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row>
    <row r="132" spans="1:31"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row>
    <row r="133" spans="1:31"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row>
    <row r="134" spans="1:31"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row>
    <row r="135" spans="1:31"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row>
    <row r="136" spans="1:31"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row>
    <row r="137" spans="1:31"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row>
    <row r="138" spans="1:31"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row>
    <row r="139" spans="1:31"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row>
    <row r="140" spans="1:31"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row>
    <row r="141" spans="1:31"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row>
    <row r="142" spans="1:31"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row>
    <row r="143" spans="1:31"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row>
    <row r="144" spans="1:31"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row>
    <row r="145" spans="1:31"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row>
    <row r="146" spans="1:31"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row>
    <row r="147" spans="1:31"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row>
    <row r="148" spans="1:31"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row>
    <row r="149" spans="1:31"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row>
    <row r="150" spans="1:31"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row>
    <row r="151" spans="1:31"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row>
    <row r="152" spans="1:31"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row>
    <row r="153" spans="1:31"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row>
    <row r="154" spans="1:31"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row>
    <row r="155" spans="1:31"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row>
    <row r="156" spans="1:31"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row>
    <row r="157" spans="1:31"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row>
    <row r="158" spans="1:31"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row>
    <row r="159" spans="1:31"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row>
    <row r="160" spans="1:31"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row>
    <row r="161" spans="1:31"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row>
    <row r="162" spans="1:31"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row>
    <row r="163" spans="1:31"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row>
    <row r="164" spans="1:31"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row>
    <row r="165" spans="1:31"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row>
    <row r="166" spans="1:31"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row>
    <row r="167" spans="1:31"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row>
    <row r="168" spans="1:31"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row>
    <row r="169" spans="1:31"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row>
    <row r="170" spans="1:31"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row>
    <row r="171" spans="1:31"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row>
    <row r="172" spans="1:31"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row>
    <row r="173" spans="1:31"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row>
    <row r="174" spans="1:31"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row>
    <row r="175" spans="1:31"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row>
    <row r="176" spans="1:31"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row>
    <row r="177" spans="1:31"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row>
    <row r="178" spans="1:31"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row>
    <row r="179" spans="1:31"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row>
    <row r="180" spans="1:31"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row>
    <row r="181" spans="1:31"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row>
    <row r="182" spans="1:31"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row>
    <row r="183" spans="1:31"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row>
    <row r="184" spans="1:31"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row>
    <row r="185" spans="1:31"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row>
    <row r="186" spans="1:31"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row>
    <row r="187" spans="1:31"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row>
    <row r="188" spans="1:31"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row>
    <row r="189" spans="1:31"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row>
    <row r="190" spans="1:31"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row>
    <row r="191" spans="1:31"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row>
    <row r="192" spans="1:31"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row>
    <row r="193" spans="1:31"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row>
    <row r="194" spans="1:31"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row>
    <row r="195" spans="1:31"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row>
    <row r="196" spans="1:31"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row>
    <row r="197" spans="1:31"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row>
    <row r="198" spans="1:31"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row>
    <row r="199" spans="1:31"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row>
    <row r="200" spans="1:31"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row>
    <row r="201" spans="1:31"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row>
    <row r="202" spans="1:31"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row>
    <row r="203" spans="1:31"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row>
    <row r="204" spans="1:31"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row>
    <row r="205" spans="1:31"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row>
    <row r="206" spans="1:31"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row>
    <row r="207" spans="1:31"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row>
    <row r="208" spans="1:31"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row>
    <row r="209" spans="1:31"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row>
    <row r="210" spans="1:31"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row>
    <row r="211" spans="1:31"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row>
    <row r="212" spans="1:31"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row>
    <row r="213" spans="1:31"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row>
    <row r="214" spans="1:31"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row>
    <row r="215" spans="1:31"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row>
    <row r="216" spans="1:31"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row>
    <row r="217" spans="1:31"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row>
    <row r="218" spans="1:31"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row>
    <row r="219" spans="1:31"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row>
    <row r="220" spans="1:31"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row>
    <row r="221" spans="1:31"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row>
    <row r="222" spans="1:31"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row>
    <row r="223" spans="1:31"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row>
    <row r="224" spans="1:31"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row>
    <row r="225" spans="1:31"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row>
    <row r="226" spans="1:31"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row>
    <row r="227" spans="1:31"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row>
    <row r="228" spans="1:31"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row>
    <row r="229" spans="1:31"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row>
    <row r="230" spans="1:31"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row>
    <row r="231" spans="1:31"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row>
    <row r="232" spans="1:31"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row>
    <row r="233" spans="1:31"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row>
    <row r="234" spans="1:31"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row>
    <row r="235" spans="1:31"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row>
    <row r="236" spans="1:31" ht="15.75" customHeight="1"/>
    <row r="237" spans="1:31" ht="15.75" customHeight="1"/>
    <row r="238" spans="1:31" ht="15.75" customHeight="1"/>
    <row r="239" spans="1:31" ht="15.75" customHeight="1"/>
    <row r="240" spans="1:3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hyperlinks>
    <hyperlink ref="A1" location="MENU!A1" display="MENU" xr:uid="{00000000-0004-0000-1500-000000000000}"/>
  </hyperlinks>
  <pageMargins left="0.51180555555555551" right="0.51180555555555551" top="0" bottom="0" header="0" footer="0"/>
  <pageSetup paperSize="77" firstPageNumber="0" orientation="landscape"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1000"/>
  <sheetViews>
    <sheetView zoomScaleNormal="100" workbookViewId="0"/>
  </sheetViews>
  <sheetFormatPr defaultColWidth="12.25" defaultRowHeight="15" customHeight="1"/>
  <cols>
    <col min="1" max="8" width="8" customWidth="1"/>
    <col min="9" max="9" width="45.25" customWidth="1"/>
    <col min="10" max="11" width="8" customWidth="1"/>
    <col min="12" max="12" width="10.5" customWidth="1"/>
    <col min="13" max="14" width="8" customWidth="1"/>
    <col min="15" max="15" width="61.25" customWidth="1"/>
    <col min="16" max="16" width="8" customWidth="1"/>
    <col min="17" max="17" width="63" customWidth="1"/>
    <col min="18" max="24" width="8" customWidth="1"/>
    <col min="25" max="26" width="7.625" customWidth="1"/>
  </cols>
  <sheetData>
    <row r="1" spans="1:26">
      <c r="A1" s="12"/>
      <c r="B1" s="12"/>
      <c r="C1" s="12"/>
      <c r="D1" s="12"/>
      <c r="E1" s="12"/>
      <c r="F1" s="12"/>
      <c r="G1" s="12"/>
      <c r="H1" s="12"/>
      <c r="I1" s="11"/>
      <c r="J1" s="12"/>
      <c r="K1" s="12"/>
      <c r="L1" s="12"/>
      <c r="M1" s="12"/>
      <c r="N1" s="12"/>
      <c r="O1" s="12"/>
      <c r="P1" s="12"/>
      <c r="Q1" s="12"/>
      <c r="R1" s="12"/>
      <c r="S1" s="12"/>
      <c r="T1" s="12"/>
      <c r="U1" s="12"/>
      <c r="V1" s="12"/>
      <c r="W1" s="12"/>
      <c r="X1" s="12"/>
      <c r="Y1" s="12"/>
      <c r="Z1" s="12"/>
    </row>
    <row r="2" spans="1:26">
      <c r="A2" s="12"/>
      <c r="B2" s="12" t="s">
        <v>571</v>
      </c>
      <c r="C2" s="12"/>
      <c r="D2" s="12"/>
      <c r="E2" s="12"/>
      <c r="F2" s="12"/>
      <c r="G2" s="12"/>
      <c r="H2" s="12"/>
      <c r="I2" s="11" t="s">
        <v>58</v>
      </c>
      <c r="J2" s="12"/>
      <c r="K2" s="12"/>
      <c r="L2" s="12" t="s">
        <v>59</v>
      </c>
      <c r="M2" s="12"/>
      <c r="N2" s="12"/>
      <c r="O2" s="13" t="s">
        <v>60</v>
      </c>
      <c r="P2" s="12"/>
      <c r="Q2" s="12" t="s">
        <v>572</v>
      </c>
      <c r="R2" s="12"/>
      <c r="S2" s="12"/>
      <c r="T2" s="12"/>
      <c r="U2" s="12"/>
      <c r="V2" s="12"/>
      <c r="W2" s="12"/>
      <c r="X2" s="12"/>
      <c r="Y2" s="12"/>
      <c r="Z2" s="12"/>
    </row>
    <row r="3" spans="1:26" ht="45">
      <c r="A3" s="12"/>
      <c r="B3" s="12" t="s">
        <v>573</v>
      </c>
      <c r="C3" s="12"/>
      <c r="D3" s="12"/>
      <c r="E3" s="12"/>
      <c r="F3" s="12"/>
      <c r="G3" s="12"/>
      <c r="H3" s="12"/>
      <c r="I3" s="15" t="s">
        <v>64</v>
      </c>
      <c r="J3" s="12"/>
      <c r="K3" s="12"/>
      <c r="L3" s="12" t="s">
        <v>65</v>
      </c>
      <c r="M3" s="12"/>
      <c r="N3" s="12"/>
      <c r="O3" s="2" t="s">
        <v>66</v>
      </c>
      <c r="P3" s="12"/>
      <c r="Q3" s="12" t="s">
        <v>574</v>
      </c>
      <c r="R3" s="12"/>
      <c r="S3" s="12" t="s">
        <v>350</v>
      </c>
      <c r="T3" s="12"/>
      <c r="U3" s="12"/>
      <c r="V3" s="12"/>
      <c r="W3" s="12"/>
      <c r="X3" s="38" t="s">
        <v>162</v>
      </c>
      <c r="Y3" s="12"/>
      <c r="Z3" s="12"/>
    </row>
    <row r="4" spans="1:26" ht="45">
      <c r="A4" s="12"/>
      <c r="B4" s="12"/>
      <c r="C4" s="12"/>
      <c r="D4" s="12"/>
      <c r="E4" s="12"/>
      <c r="F4" s="12"/>
      <c r="G4" s="12"/>
      <c r="H4" s="12"/>
      <c r="I4" s="16" t="s">
        <v>69</v>
      </c>
      <c r="J4" s="12"/>
      <c r="K4" s="12"/>
      <c r="L4" s="12" t="s">
        <v>70</v>
      </c>
      <c r="M4" s="12"/>
      <c r="N4" s="12"/>
      <c r="O4" s="2" t="s">
        <v>71</v>
      </c>
      <c r="P4" s="12"/>
      <c r="Q4" s="12" t="s">
        <v>575</v>
      </c>
      <c r="R4" s="12"/>
      <c r="S4" s="12" t="s">
        <v>388</v>
      </c>
      <c r="T4" s="12"/>
      <c r="U4" s="12"/>
      <c r="V4" s="12"/>
      <c r="W4" s="12"/>
      <c r="X4" s="38" t="s">
        <v>576</v>
      </c>
      <c r="Y4" s="12"/>
      <c r="Z4" s="12"/>
    </row>
    <row r="5" spans="1:26" ht="30">
      <c r="A5" s="12"/>
      <c r="B5" s="12"/>
      <c r="C5" s="12"/>
      <c r="D5" s="12"/>
      <c r="E5" s="12"/>
      <c r="F5" s="12"/>
      <c r="G5" s="12"/>
      <c r="H5" s="12"/>
      <c r="I5" s="15" t="s">
        <v>74</v>
      </c>
      <c r="J5" s="12"/>
      <c r="K5" s="12"/>
      <c r="L5" s="12" t="s">
        <v>75</v>
      </c>
      <c r="M5" s="12"/>
      <c r="N5" s="12"/>
      <c r="O5" s="2" t="s">
        <v>76</v>
      </c>
      <c r="P5" s="12"/>
      <c r="Q5" s="12" t="s">
        <v>577</v>
      </c>
      <c r="R5" s="12"/>
      <c r="S5" s="12" t="s">
        <v>308</v>
      </c>
      <c r="T5" s="12"/>
      <c r="U5" s="12"/>
      <c r="V5" s="12"/>
      <c r="W5" s="12"/>
      <c r="X5" s="38" t="s">
        <v>578</v>
      </c>
      <c r="Y5" s="12"/>
      <c r="Z5" s="12"/>
    </row>
    <row r="6" spans="1:26">
      <c r="A6" s="12"/>
      <c r="B6" s="12"/>
      <c r="C6" s="12"/>
      <c r="D6" s="12"/>
      <c r="E6" s="12"/>
      <c r="F6" s="12"/>
      <c r="G6" s="12"/>
      <c r="H6" s="12"/>
      <c r="I6" s="11"/>
      <c r="J6" s="12"/>
      <c r="K6" s="12"/>
      <c r="L6" s="12" t="s">
        <v>78</v>
      </c>
      <c r="M6" s="12"/>
      <c r="N6" s="12"/>
      <c r="O6" s="2" t="s">
        <v>79</v>
      </c>
      <c r="P6" s="12"/>
      <c r="Q6" s="12" t="s">
        <v>579</v>
      </c>
      <c r="R6" s="12"/>
      <c r="S6" s="12"/>
      <c r="T6" s="12"/>
      <c r="U6" s="12"/>
      <c r="V6" s="12"/>
      <c r="W6" s="12"/>
      <c r="X6" s="38" t="s">
        <v>193</v>
      </c>
      <c r="Y6" s="12"/>
      <c r="Z6" s="12"/>
    </row>
    <row r="7" spans="1:26">
      <c r="A7" s="12"/>
      <c r="B7" s="12"/>
      <c r="C7" s="12"/>
      <c r="D7" s="12"/>
      <c r="E7" s="12"/>
      <c r="F7" s="12"/>
      <c r="G7" s="12"/>
      <c r="H7" s="12"/>
      <c r="I7" s="11"/>
      <c r="J7" s="12"/>
      <c r="K7" s="12"/>
      <c r="L7" s="12" t="s">
        <v>82</v>
      </c>
      <c r="M7" s="12"/>
      <c r="N7" s="12"/>
      <c r="O7" s="2" t="s">
        <v>83</v>
      </c>
      <c r="P7" s="12"/>
      <c r="Q7" s="12" t="s">
        <v>580</v>
      </c>
      <c r="R7" s="12"/>
      <c r="S7" s="12"/>
      <c r="T7" s="12"/>
      <c r="U7" s="12"/>
      <c r="V7" s="12"/>
      <c r="W7" s="12"/>
      <c r="X7" s="38" t="s">
        <v>581</v>
      </c>
      <c r="Y7" s="12"/>
      <c r="Z7" s="12"/>
    </row>
    <row r="8" spans="1:26">
      <c r="A8" s="12"/>
      <c r="B8" s="12"/>
      <c r="C8" s="12"/>
      <c r="D8" s="12"/>
      <c r="E8" s="12"/>
      <c r="F8" s="12"/>
      <c r="G8" s="12"/>
      <c r="H8" s="12"/>
      <c r="I8" s="11"/>
      <c r="J8" s="12"/>
      <c r="K8" s="12"/>
      <c r="L8" s="12" t="s">
        <v>85</v>
      </c>
      <c r="M8" s="12"/>
      <c r="N8" s="12"/>
      <c r="O8" s="12"/>
      <c r="P8" s="12"/>
      <c r="Q8" s="12" t="s">
        <v>582</v>
      </c>
      <c r="R8" s="12"/>
      <c r="S8" s="12"/>
      <c r="T8" s="12"/>
      <c r="U8" s="12"/>
      <c r="V8" s="12"/>
      <c r="W8" s="12"/>
      <c r="X8" s="38" t="s">
        <v>583</v>
      </c>
      <c r="Y8" s="12"/>
      <c r="Z8" s="12"/>
    </row>
    <row r="9" spans="1:26">
      <c r="A9" s="12"/>
      <c r="B9" s="12"/>
      <c r="C9" s="12"/>
      <c r="D9" s="12"/>
      <c r="E9" s="12"/>
      <c r="F9" s="12"/>
      <c r="G9" s="12"/>
      <c r="H9" s="12"/>
      <c r="I9" s="11"/>
      <c r="J9" s="12"/>
      <c r="K9" s="12"/>
      <c r="L9" s="12" t="s">
        <v>87</v>
      </c>
      <c r="M9" s="12"/>
      <c r="N9" s="12"/>
      <c r="O9" s="12"/>
      <c r="P9" s="12"/>
      <c r="Q9" s="12" t="s">
        <v>584</v>
      </c>
      <c r="R9" s="12"/>
      <c r="S9" s="12"/>
      <c r="T9" s="12"/>
      <c r="U9" s="12"/>
      <c r="V9" s="12"/>
      <c r="W9" s="12"/>
      <c r="X9" s="38" t="s">
        <v>585</v>
      </c>
      <c r="Y9" s="12"/>
      <c r="Z9" s="12"/>
    </row>
    <row r="10" spans="1:26">
      <c r="A10" s="12"/>
      <c r="B10" s="12"/>
      <c r="C10" s="12"/>
      <c r="D10" s="12"/>
      <c r="E10" s="12"/>
      <c r="F10" s="12"/>
      <c r="G10" s="12"/>
      <c r="H10" s="12"/>
      <c r="I10" s="11"/>
      <c r="J10" s="12"/>
      <c r="K10" s="12"/>
      <c r="L10" s="12" t="s">
        <v>88</v>
      </c>
      <c r="M10" s="12"/>
      <c r="N10" s="12"/>
      <c r="O10" s="12"/>
      <c r="P10" s="12"/>
      <c r="Q10" s="12" t="s">
        <v>586</v>
      </c>
      <c r="R10" s="12"/>
      <c r="S10" s="12"/>
      <c r="T10" s="12"/>
      <c r="U10" s="12"/>
      <c r="V10" s="12"/>
      <c r="W10" s="12"/>
      <c r="X10" s="38" t="s">
        <v>587</v>
      </c>
      <c r="Y10" s="12"/>
      <c r="Z10" s="12"/>
    </row>
    <row r="11" spans="1:26">
      <c r="A11" s="12"/>
      <c r="B11" s="12"/>
      <c r="C11" s="12"/>
      <c r="D11" s="12"/>
      <c r="E11" s="12"/>
      <c r="F11" s="12"/>
      <c r="G11" s="12"/>
      <c r="H11" s="12"/>
      <c r="I11" s="11"/>
      <c r="J11" s="12"/>
      <c r="K11" s="12"/>
      <c r="L11" s="12" t="s">
        <v>90</v>
      </c>
      <c r="M11" s="12"/>
      <c r="N11" s="12"/>
      <c r="O11" s="12"/>
      <c r="P11" s="12"/>
      <c r="Q11" s="12" t="s">
        <v>588</v>
      </c>
      <c r="R11" s="12"/>
      <c r="S11" s="12"/>
      <c r="T11" s="12"/>
      <c r="U11" s="12"/>
      <c r="V11" s="12"/>
      <c r="W11" s="12"/>
      <c r="X11" s="38" t="s">
        <v>589</v>
      </c>
      <c r="Y11" s="12"/>
      <c r="Z11" s="12"/>
    </row>
    <row r="12" spans="1:26">
      <c r="A12" s="12"/>
      <c r="B12" s="12"/>
      <c r="C12" s="12"/>
      <c r="D12" s="12"/>
      <c r="E12" s="12"/>
      <c r="F12" s="12"/>
      <c r="G12" s="12"/>
      <c r="H12" s="12"/>
      <c r="I12" s="11"/>
      <c r="J12" s="12"/>
      <c r="K12" s="12"/>
      <c r="L12" s="12" t="s">
        <v>91</v>
      </c>
      <c r="M12" s="12"/>
      <c r="N12" s="12"/>
      <c r="O12" s="12"/>
      <c r="P12" s="12"/>
      <c r="Q12" s="12" t="s">
        <v>590</v>
      </c>
      <c r="R12" s="12"/>
      <c r="S12" s="12"/>
      <c r="T12" s="12"/>
      <c r="U12" s="12"/>
      <c r="V12" s="12"/>
      <c r="W12" s="12"/>
      <c r="X12" s="38" t="s">
        <v>591</v>
      </c>
      <c r="Y12" s="12"/>
      <c r="Z12" s="12"/>
    </row>
    <row r="13" spans="1:26">
      <c r="A13" s="12"/>
      <c r="B13" s="12"/>
      <c r="C13" s="12"/>
      <c r="D13" s="12"/>
      <c r="E13" s="12"/>
      <c r="F13" s="12"/>
      <c r="G13" s="12"/>
      <c r="H13" s="12"/>
      <c r="I13" s="11"/>
      <c r="J13" s="12"/>
      <c r="K13" s="12"/>
      <c r="L13" s="12" t="s">
        <v>93</v>
      </c>
      <c r="M13" s="12"/>
      <c r="N13" s="12"/>
      <c r="O13" s="12"/>
      <c r="P13" s="12"/>
      <c r="Q13" s="12" t="s">
        <v>592</v>
      </c>
      <c r="R13" s="12"/>
      <c r="S13" s="12"/>
      <c r="T13" s="12"/>
      <c r="U13" s="12"/>
      <c r="V13" s="12"/>
      <c r="W13" s="12"/>
      <c r="X13" s="38" t="s">
        <v>593</v>
      </c>
      <c r="Y13" s="12"/>
      <c r="Z13" s="12"/>
    </row>
    <row r="14" spans="1:26">
      <c r="A14" s="12"/>
      <c r="B14" s="12"/>
      <c r="C14" s="12"/>
      <c r="D14" s="12"/>
      <c r="E14" s="12"/>
      <c r="F14" s="12"/>
      <c r="G14" s="12"/>
      <c r="H14" s="12"/>
      <c r="I14" s="11"/>
      <c r="J14" s="12"/>
      <c r="K14" s="12"/>
      <c r="L14" s="12" t="s">
        <v>94</v>
      </c>
      <c r="M14" s="12"/>
      <c r="N14" s="12"/>
      <c r="O14" s="12"/>
      <c r="P14" s="12"/>
      <c r="Q14" s="12" t="s">
        <v>594</v>
      </c>
      <c r="R14" s="12"/>
      <c r="S14" s="12"/>
      <c r="T14" s="12"/>
      <c r="U14" s="12"/>
      <c r="V14" s="12"/>
      <c r="W14" s="12"/>
      <c r="X14" s="38" t="s">
        <v>595</v>
      </c>
      <c r="Y14" s="12"/>
      <c r="Z14" s="12"/>
    </row>
    <row r="15" spans="1:26">
      <c r="A15" s="12"/>
      <c r="B15" s="12"/>
      <c r="C15" s="12"/>
      <c r="D15" s="12"/>
      <c r="E15" s="12"/>
      <c r="F15" s="12"/>
      <c r="G15" s="12"/>
      <c r="H15" s="12"/>
      <c r="I15" s="11"/>
      <c r="J15" s="12"/>
      <c r="K15" s="12"/>
      <c r="L15" s="12" t="s">
        <v>96</v>
      </c>
      <c r="M15" s="12"/>
      <c r="N15" s="12"/>
      <c r="O15" s="12"/>
      <c r="P15" s="12"/>
      <c r="Q15" s="12" t="s">
        <v>596</v>
      </c>
      <c r="R15" s="12"/>
      <c r="S15" s="12"/>
      <c r="T15" s="12"/>
      <c r="U15" s="12"/>
      <c r="V15" s="12"/>
      <c r="W15" s="12"/>
      <c r="X15" s="38" t="s">
        <v>597</v>
      </c>
      <c r="Y15" s="12"/>
      <c r="Z15" s="12"/>
    </row>
    <row r="16" spans="1:26">
      <c r="A16" s="12"/>
      <c r="B16" s="12"/>
      <c r="C16" s="12"/>
      <c r="D16" s="12"/>
      <c r="E16" s="12"/>
      <c r="F16" s="12"/>
      <c r="G16" s="12"/>
      <c r="H16" s="12"/>
      <c r="I16" s="11"/>
      <c r="J16" s="12"/>
      <c r="K16" s="12"/>
      <c r="L16" s="12" t="s">
        <v>97</v>
      </c>
      <c r="M16" s="12"/>
      <c r="N16" s="12"/>
      <c r="O16" s="12"/>
      <c r="P16" s="12"/>
      <c r="Q16" s="12" t="s">
        <v>598</v>
      </c>
      <c r="R16" s="12"/>
      <c r="S16" s="12"/>
      <c r="T16" s="12"/>
      <c r="U16" s="12"/>
      <c r="V16" s="12"/>
      <c r="W16" s="12"/>
      <c r="X16" s="12"/>
      <c r="Y16" s="12"/>
      <c r="Z16" s="12"/>
    </row>
    <row r="17" spans="1:26">
      <c r="A17" s="12"/>
      <c r="B17" s="12"/>
      <c r="C17" s="12"/>
      <c r="D17" s="12"/>
      <c r="E17" s="12"/>
      <c r="F17" s="12"/>
      <c r="G17" s="12"/>
      <c r="H17" s="12"/>
      <c r="I17" s="11"/>
      <c r="J17" s="12"/>
      <c r="K17" s="12"/>
      <c r="L17" s="12" t="s">
        <v>99</v>
      </c>
      <c r="M17" s="12"/>
      <c r="N17" s="12"/>
      <c r="O17" s="12"/>
      <c r="P17" s="12"/>
      <c r="Q17" s="12" t="s">
        <v>599</v>
      </c>
      <c r="R17" s="12"/>
      <c r="S17" s="12"/>
      <c r="T17" s="12"/>
      <c r="U17" s="12"/>
      <c r="V17" s="12"/>
      <c r="W17" s="12"/>
      <c r="X17" s="12"/>
      <c r="Y17" s="12"/>
      <c r="Z17" s="12"/>
    </row>
    <row r="18" spans="1:26">
      <c r="A18" s="12"/>
      <c r="B18" s="12"/>
      <c r="C18" s="12"/>
      <c r="D18" s="12"/>
      <c r="E18" s="12"/>
      <c r="F18" s="12"/>
      <c r="G18" s="12"/>
      <c r="H18" s="12"/>
      <c r="I18" s="11"/>
      <c r="J18" s="12"/>
      <c r="K18" s="12"/>
      <c r="L18" s="12" t="s">
        <v>100</v>
      </c>
      <c r="M18" s="12"/>
      <c r="N18" s="12"/>
      <c r="O18" s="12"/>
      <c r="P18" s="12"/>
      <c r="Q18" s="12"/>
      <c r="R18" s="12"/>
      <c r="S18" s="12"/>
      <c r="T18" s="12"/>
      <c r="U18" s="12"/>
      <c r="V18" s="12"/>
      <c r="W18" s="12"/>
      <c r="X18" s="12"/>
      <c r="Y18" s="12"/>
      <c r="Z18" s="12"/>
    </row>
    <row r="19" spans="1:26">
      <c r="A19" s="12"/>
      <c r="B19" s="12"/>
      <c r="C19" s="12"/>
      <c r="D19" s="12"/>
      <c r="E19" s="12"/>
      <c r="F19" s="12"/>
      <c r="G19" s="12"/>
      <c r="H19" s="12"/>
      <c r="I19" s="11"/>
      <c r="J19" s="12"/>
      <c r="K19" s="12"/>
      <c r="L19" s="12" t="s">
        <v>103</v>
      </c>
      <c r="M19" s="12"/>
      <c r="N19" s="12"/>
      <c r="O19" s="12"/>
      <c r="P19" s="12"/>
      <c r="Q19" s="12"/>
      <c r="R19" s="12"/>
      <c r="S19" s="12"/>
      <c r="T19" s="12"/>
      <c r="U19" s="12"/>
      <c r="V19" s="12"/>
      <c r="W19" s="12"/>
      <c r="X19" s="12"/>
      <c r="Y19" s="12"/>
      <c r="Z19" s="12"/>
    </row>
    <row r="20" spans="1:26">
      <c r="A20" s="12"/>
      <c r="B20" s="12"/>
      <c r="C20" s="12"/>
      <c r="D20" s="12"/>
      <c r="E20" s="12"/>
      <c r="F20" s="12"/>
      <c r="G20" s="12"/>
      <c r="H20" s="12"/>
      <c r="I20" s="11"/>
      <c r="J20" s="12"/>
      <c r="K20" s="12"/>
      <c r="L20" s="12"/>
      <c r="M20" s="12"/>
      <c r="N20" s="12"/>
      <c r="O20" s="12"/>
      <c r="P20" s="12"/>
      <c r="Q20" s="12"/>
      <c r="R20" s="12"/>
      <c r="S20" s="12"/>
      <c r="T20" s="12"/>
      <c r="U20" s="12"/>
      <c r="V20" s="12"/>
      <c r="W20" s="12"/>
      <c r="X20" s="12"/>
      <c r="Y20" s="12"/>
      <c r="Z20" s="12"/>
    </row>
    <row r="21" spans="1:26" ht="15.75" customHeight="1">
      <c r="A21" s="12"/>
      <c r="B21" s="12"/>
      <c r="C21" s="12"/>
      <c r="D21" s="12"/>
      <c r="E21" s="12"/>
      <c r="F21" s="12"/>
      <c r="G21" s="12"/>
      <c r="H21" s="12"/>
      <c r="I21" s="11"/>
      <c r="J21" s="12"/>
      <c r="K21" s="12"/>
      <c r="L21" s="12"/>
      <c r="M21" s="12"/>
      <c r="N21" s="12"/>
      <c r="O21" s="12"/>
      <c r="P21" s="12"/>
      <c r="Q21" s="12"/>
      <c r="R21" s="12"/>
      <c r="S21" s="12"/>
      <c r="T21" s="12"/>
      <c r="U21" s="12"/>
      <c r="V21" s="12"/>
      <c r="W21" s="12"/>
      <c r="X21" s="12"/>
      <c r="Y21" s="12"/>
      <c r="Z21" s="12"/>
    </row>
    <row r="22" spans="1:26" ht="15.75" customHeight="1">
      <c r="A22" s="12"/>
      <c r="B22" s="12"/>
      <c r="C22" s="12"/>
      <c r="D22" s="12"/>
      <c r="E22" s="12"/>
      <c r="F22" s="12"/>
      <c r="G22" s="12"/>
      <c r="H22" s="12"/>
      <c r="I22" s="11"/>
      <c r="J22" s="12"/>
      <c r="K22" s="12"/>
      <c r="L22" s="12"/>
      <c r="M22" s="12"/>
      <c r="N22" s="12"/>
      <c r="O22" s="12"/>
      <c r="P22" s="12"/>
      <c r="Q22" s="12"/>
      <c r="R22" s="12"/>
      <c r="S22" s="12"/>
      <c r="T22" s="12"/>
      <c r="U22" s="12"/>
      <c r="V22" s="12"/>
      <c r="W22" s="12"/>
      <c r="X22" s="12"/>
      <c r="Y22" s="12"/>
      <c r="Z22" s="12"/>
    </row>
    <row r="23" spans="1:26" ht="15.75" customHeight="1">
      <c r="A23" s="12"/>
      <c r="B23" s="12"/>
      <c r="C23" s="12"/>
      <c r="D23" s="12"/>
      <c r="E23" s="12"/>
      <c r="F23" s="12"/>
      <c r="G23" s="12"/>
      <c r="H23" s="12"/>
      <c r="I23" s="11"/>
      <c r="J23" s="12"/>
      <c r="K23" s="12"/>
      <c r="L23" s="12"/>
      <c r="M23" s="12"/>
      <c r="N23" s="12"/>
      <c r="O23" s="12"/>
      <c r="P23" s="12"/>
      <c r="Q23" s="12"/>
      <c r="R23" s="12"/>
      <c r="S23" s="12"/>
      <c r="T23" s="12"/>
      <c r="U23" s="12"/>
      <c r="V23" s="12"/>
      <c r="W23" s="12"/>
      <c r="X23" s="12"/>
      <c r="Y23" s="12"/>
      <c r="Z23" s="12"/>
    </row>
    <row r="24" spans="1:26" ht="15.75" customHeight="1">
      <c r="A24" s="12"/>
      <c r="B24" s="12"/>
      <c r="C24" s="12"/>
      <c r="D24" s="12"/>
      <c r="E24" s="12"/>
      <c r="F24" s="12"/>
      <c r="G24" s="12"/>
      <c r="H24" s="12"/>
      <c r="I24" s="11"/>
      <c r="J24" s="12"/>
      <c r="K24" s="12"/>
      <c r="L24" s="12"/>
      <c r="M24" s="12"/>
      <c r="N24" s="12"/>
      <c r="O24" s="12"/>
      <c r="P24" s="12"/>
      <c r="Q24" s="12"/>
      <c r="R24" s="12"/>
      <c r="S24" s="12"/>
      <c r="T24" s="12"/>
      <c r="U24" s="12"/>
      <c r="V24" s="12"/>
      <c r="W24" s="12"/>
      <c r="X24" s="12"/>
      <c r="Y24" s="12"/>
      <c r="Z24" s="12"/>
    </row>
    <row r="25" spans="1:26" ht="15.75" customHeight="1">
      <c r="A25" s="12"/>
      <c r="B25" s="12"/>
      <c r="C25" s="12"/>
      <c r="D25" s="12"/>
      <c r="E25" s="12"/>
      <c r="F25" s="12"/>
      <c r="G25" s="12"/>
      <c r="H25" s="12"/>
      <c r="I25" s="11"/>
      <c r="J25" s="12"/>
      <c r="K25" s="12"/>
      <c r="L25" s="12"/>
      <c r="M25" s="12"/>
      <c r="N25" s="12"/>
      <c r="O25" s="12"/>
      <c r="P25" s="12"/>
      <c r="Q25" s="12"/>
      <c r="R25" s="12"/>
      <c r="S25" s="12"/>
      <c r="T25" s="12"/>
      <c r="U25" s="12"/>
      <c r="V25" s="12"/>
      <c r="W25" s="12"/>
      <c r="X25" s="12"/>
      <c r="Y25" s="12"/>
      <c r="Z25" s="12"/>
    </row>
    <row r="26" spans="1:26" ht="15.75" customHeight="1">
      <c r="A26" s="12"/>
      <c r="B26" s="12"/>
      <c r="C26" s="12"/>
      <c r="D26" s="12"/>
      <c r="E26" s="12"/>
      <c r="F26" s="12"/>
      <c r="G26" s="12"/>
      <c r="H26" s="12"/>
      <c r="I26" s="11"/>
      <c r="J26" s="12"/>
      <c r="K26" s="12"/>
      <c r="L26" s="12"/>
      <c r="M26" s="12"/>
      <c r="N26" s="12"/>
      <c r="O26" s="12"/>
      <c r="P26" s="12"/>
      <c r="Q26" s="12"/>
      <c r="R26" s="12"/>
      <c r="S26" s="12"/>
      <c r="T26" s="12"/>
      <c r="U26" s="12"/>
      <c r="V26" s="12"/>
      <c r="W26" s="12"/>
      <c r="X26" s="12"/>
      <c r="Y26" s="12"/>
      <c r="Z26" s="12"/>
    </row>
    <row r="27" spans="1:26" ht="15.75" customHeight="1">
      <c r="A27" s="12"/>
      <c r="B27" s="12"/>
      <c r="C27" s="12"/>
      <c r="D27" s="12"/>
      <c r="E27" s="12"/>
      <c r="F27" s="12"/>
      <c r="G27" s="12"/>
      <c r="H27" s="12"/>
      <c r="I27" s="11"/>
      <c r="J27" s="12"/>
      <c r="K27" s="12"/>
      <c r="L27" s="12"/>
      <c r="M27" s="12"/>
      <c r="N27" s="12"/>
      <c r="O27" s="12"/>
      <c r="P27" s="12"/>
      <c r="Q27" s="12"/>
      <c r="R27" s="12"/>
      <c r="S27" s="12"/>
      <c r="T27" s="12"/>
      <c r="U27" s="12"/>
      <c r="V27" s="12"/>
      <c r="W27" s="12"/>
      <c r="X27" s="12"/>
      <c r="Y27" s="12"/>
      <c r="Z27" s="12"/>
    </row>
    <row r="28" spans="1:26" ht="15.75" customHeight="1">
      <c r="A28" s="12"/>
      <c r="B28" s="12"/>
      <c r="C28" s="12"/>
      <c r="D28" s="12"/>
      <c r="E28" s="12"/>
      <c r="F28" s="12"/>
      <c r="G28" s="12"/>
      <c r="H28" s="12"/>
      <c r="I28" s="11"/>
      <c r="J28" s="12"/>
      <c r="K28" s="12"/>
      <c r="L28" s="12"/>
      <c r="M28" s="12"/>
      <c r="N28" s="12"/>
      <c r="O28" s="12"/>
      <c r="P28" s="12"/>
      <c r="Q28" s="12"/>
      <c r="R28" s="12"/>
      <c r="S28" s="12"/>
      <c r="T28" s="12"/>
      <c r="U28" s="12"/>
      <c r="V28" s="12"/>
      <c r="W28" s="12"/>
      <c r="X28" s="12"/>
      <c r="Y28" s="12"/>
      <c r="Z28" s="12"/>
    </row>
    <row r="29" spans="1:26" ht="15.75" customHeight="1">
      <c r="A29" s="12"/>
      <c r="B29" s="12"/>
      <c r="C29" s="12"/>
      <c r="D29" s="12"/>
      <c r="E29" s="12"/>
      <c r="F29" s="12"/>
      <c r="G29" s="12"/>
      <c r="H29" s="12"/>
      <c r="I29" s="11"/>
      <c r="J29" s="12"/>
      <c r="K29" s="12"/>
      <c r="L29" s="12"/>
      <c r="M29" s="12"/>
      <c r="N29" s="12"/>
      <c r="O29" s="12"/>
      <c r="P29" s="12"/>
      <c r="Q29" s="12"/>
      <c r="R29" s="12"/>
      <c r="S29" s="12"/>
      <c r="T29" s="12"/>
      <c r="U29" s="12"/>
      <c r="V29" s="12"/>
      <c r="W29" s="12"/>
      <c r="X29" s="12"/>
      <c r="Y29" s="12"/>
      <c r="Z29" s="12"/>
    </row>
    <row r="30" spans="1:26" ht="15.75" customHeight="1">
      <c r="A30" s="12"/>
      <c r="B30" s="12"/>
      <c r="C30" s="12"/>
      <c r="D30" s="12"/>
      <c r="E30" s="12"/>
      <c r="F30" s="12"/>
      <c r="G30" s="12"/>
      <c r="H30" s="12"/>
      <c r="I30" s="11"/>
      <c r="J30" s="12"/>
      <c r="K30" s="12"/>
      <c r="L30" s="12"/>
      <c r="M30" s="12"/>
      <c r="N30" s="12"/>
      <c r="O30" s="12"/>
      <c r="P30" s="12"/>
      <c r="Q30" s="12"/>
      <c r="R30" s="12"/>
      <c r="S30" s="12"/>
      <c r="T30" s="12"/>
      <c r="U30" s="12"/>
      <c r="V30" s="12"/>
      <c r="W30" s="12"/>
      <c r="X30" s="12"/>
      <c r="Y30" s="12"/>
      <c r="Z30" s="12"/>
    </row>
    <row r="31" spans="1:26" ht="15.75" customHeight="1">
      <c r="A31" s="12"/>
      <c r="B31" s="12"/>
      <c r="C31" s="12"/>
      <c r="D31" s="12"/>
      <c r="E31" s="12"/>
      <c r="F31" s="12"/>
      <c r="G31" s="12"/>
      <c r="H31" s="12"/>
      <c r="I31" s="11"/>
      <c r="J31" s="12"/>
      <c r="K31" s="12"/>
      <c r="L31" s="12"/>
      <c r="M31" s="12"/>
      <c r="N31" s="12"/>
      <c r="O31" s="12"/>
      <c r="P31" s="12"/>
      <c r="Q31" s="12"/>
      <c r="R31" s="12"/>
      <c r="S31" s="12"/>
      <c r="T31" s="12"/>
      <c r="U31" s="12"/>
      <c r="V31" s="12"/>
      <c r="W31" s="12"/>
      <c r="X31" s="12"/>
      <c r="Y31" s="12"/>
      <c r="Z31" s="12"/>
    </row>
    <row r="32" spans="1:26" ht="15.75" customHeight="1">
      <c r="A32" s="12"/>
      <c r="B32" s="12"/>
      <c r="C32" s="12"/>
      <c r="D32" s="12"/>
      <c r="E32" s="12"/>
      <c r="F32" s="12"/>
      <c r="G32" s="12"/>
      <c r="H32" s="12"/>
      <c r="I32" s="11"/>
      <c r="J32" s="12"/>
      <c r="K32" s="12"/>
      <c r="L32" s="12"/>
      <c r="M32" s="12"/>
      <c r="N32" s="12"/>
      <c r="O32" s="12"/>
      <c r="P32" s="12"/>
      <c r="Q32" s="12"/>
      <c r="R32" s="12"/>
      <c r="S32" s="12"/>
      <c r="T32" s="12"/>
      <c r="U32" s="12"/>
      <c r="V32" s="12"/>
      <c r="W32" s="12"/>
      <c r="X32" s="12"/>
      <c r="Y32" s="12"/>
      <c r="Z32" s="12"/>
    </row>
    <row r="33" spans="1:26" ht="15.75" customHeight="1">
      <c r="A33" s="12"/>
      <c r="B33" s="12"/>
      <c r="C33" s="12"/>
      <c r="D33" s="12"/>
      <c r="E33" s="12"/>
      <c r="F33" s="12"/>
      <c r="G33" s="12"/>
      <c r="H33" s="12"/>
      <c r="I33" s="11"/>
      <c r="J33" s="12"/>
      <c r="K33" s="12"/>
      <c r="L33" s="12"/>
      <c r="M33" s="12"/>
      <c r="N33" s="12"/>
      <c r="O33" s="12"/>
      <c r="P33" s="12"/>
      <c r="Q33" s="12"/>
      <c r="R33" s="12"/>
      <c r="S33" s="12"/>
      <c r="T33" s="12"/>
      <c r="U33" s="12"/>
      <c r="V33" s="12"/>
      <c r="W33" s="12"/>
      <c r="X33" s="12"/>
      <c r="Y33" s="12"/>
      <c r="Z33" s="12"/>
    </row>
    <row r="34" spans="1:26" ht="15.75" customHeight="1">
      <c r="A34" s="12"/>
      <c r="B34" s="12"/>
      <c r="C34" s="12"/>
      <c r="D34" s="12"/>
      <c r="E34" s="12"/>
      <c r="F34" s="12"/>
      <c r="G34" s="12"/>
      <c r="H34" s="12"/>
      <c r="I34" s="11"/>
      <c r="J34" s="12"/>
      <c r="K34" s="12"/>
      <c r="L34" s="12"/>
      <c r="M34" s="12"/>
      <c r="N34" s="12"/>
      <c r="O34" s="12"/>
      <c r="P34" s="12"/>
      <c r="Q34" s="12"/>
      <c r="R34" s="12"/>
      <c r="S34" s="12"/>
      <c r="T34" s="12"/>
      <c r="U34" s="12"/>
      <c r="V34" s="12"/>
      <c r="W34" s="12"/>
      <c r="X34" s="12"/>
      <c r="Y34" s="12"/>
      <c r="Z34" s="12"/>
    </row>
    <row r="35" spans="1:26" ht="15.75" customHeight="1">
      <c r="A35" s="12"/>
      <c r="B35" s="12"/>
      <c r="C35" s="12"/>
      <c r="D35" s="12"/>
      <c r="E35" s="12"/>
      <c r="F35" s="12"/>
      <c r="G35" s="12"/>
      <c r="H35" s="12"/>
      <c r="I35" s="11"/>
      <c r="J35" s="12"/>
      <c r="K35" s="12"/>
      <c r="L35" s="12"/>
      <c r="M35" s="12"/>
      <c r="N35" s="12"/>
      <c r="O35" s="12"/>
      <c r="P35" s="12"/>
      <c r="Q35" s="12"/>
      <c r="R35" s="12"/>
      <c r="S35" s="12"/>
      <c r="T35" s="12"/>
      <c r="U35" s="12"/>
      <c r="V35" s="12"/>
      <c r="W35" s="12"/>
      <c r="X35" s="12"/>
      <c r="Y35" s="12"/>
      <c r="Z35" s="12"/>
    </row>
    <row r="36" spans="1:26" ht="15.75" customHeight="1">
      <c r="A36" s="12"/>
      <c r="B36" s="12"/>
      <c r="C36" s="12"/>
      <c r="D36" s="12"/>
      <c r="E36" s="12"/>
      <c r="F36" s="12"/>
      <c r="G36" s="12"/>
      <c r="H36" s="12"/>
      <c r="I36" s="11"/>
      <c r="J36" s="12"/>
      <c r="K36" s="12"/>
      <c r="L36" s="12"/>
      <c r="M36" s="12"/>
      <c r="N36" s="12"/>
      <c r="O36" s="12"/>
      <c r="P36" s="12"/>
      <c r="Q36" s="12"/>
      <c r="R36" s="12"/>
      <c r="S36" s="12"/>
      <c r="T36" s="12"/>
      <c r="U36" s="12"/>
      <c r="V36" s="12"/>
      <c r="W36" s="12"/>
      <c r="X36" s="12"/>
      <c r="Y36" s="12"/>
      <c r="Z36" s="12"/>
    </row>
    <row r="37" spans="1:26" ht="15.75" customHeight="1">
      <c r="A37" s="12"/>
      <c r="B37" s="12"/>
      <c r="C37" s="12"/>
      <c r="D37" s="12"/>
      <c r="E37" s="12"/>
      <c r="F37" s="12"/>
      <c r="G37" s="12"/>
      <c r="H37" s="12"/>
      <c r="I37" s="11"/>
      <c r="J37" s="12"/>
      <c r="K37" s="12"/>
      <c r="L37" s="12"/>
      <c r="M37" s="12"/>
      <c r="N37" s="12"/>
      <c r="O37" s="12"/>
      <c r="P37" s="12"/>
      <c r="Q37" s="12"/>
      <c r="R37" s="12"/>
      <c r="S37" s="12"/>
      <c r="T37" s="12"/>
      <c r="U37" s="12"/>
      <c r="V37" s="12"/>
      <c r="W37" s="12"/>
      <c r="X37" s="12"/>
      <c r="Y37" s="12"/>
      <c r="Z37" s="12"/>
    </row>
    <row r="38" spans="1:26" ht="15.75" customHeight="1">
      <c r="A38" s="12"/>
      <c r="B38" s="12"/>
      <c r="C38" s="12"/>
      <c r="D38" s="12"/>
      <c r="E38" s="12"/>
      <c r="F38" s="12"/>
      <c r="G38" s="12"/>
      <c r="H38" s="12"/>
      <c r="I38" s="11"/>
      <c r="J38" s="12"/>
      <c r="K38" s="12"/>
      <c r="L38" s="12"/>
      <c r="M38" s="12"/>
      <c r="N38" s="12"/>
      <c r="O38" s="12"/>
      <c r="P38" s="12"/>
      <c r="Q38" s="12"/>
      <c r="R38" s="12"/>
      <c r="S38" s="12"/>
      <c r="T38" s="12"/>
      <c r="U38" s="12"/>
      <c r="V38" s="12"/>
      <c r="W38" s="12"/>
      <c r="X38" s="12"/>
      <c r="Y38" s="12"/>
      <c r="Z38" s="12"/>
    </row>
    <row r="39" spans="1:26" ht="15.75" customHeight="1">
      <c r="A39" s="12"/>
      <c r="B39" s="12"/>
      <c r="C39" s="12"/>
      <c r="D39" s="12"/>
      <c r="E39" s="12"/>
      <c r="F39" s="12"/>
      <c r="G39" s="12"/>
      <c r="H39" s="12"/>
      <c r="I39" s="11"/>
      <c r="J39" s="12"/>
      <c r="K39" s="12"/>
      <c r="L39" s="12"/>
      <c r="M39" s="12"/>
      <c r="N39" s="12"/>
      <c r="O39" s="12"/>
      <c r="P39" s="12"/>
      <c r="Q39" s="12"/>
      <c r="R39" s="12"/>
      <c r="S39" s="12"/>
      <c r="T39" s="12"/>
      <c r="U39" s="12"/>
      <c r="V39" s="12"/>
      <c r="W39" s="12"/>
      <c r="X39" s="12"/>
      <c r="Y39" s="12"/>
      <c r="Z39" s="12"/>
    </row>
    <row r="40" spans="1:26" ht="15.75" customHeight="1">
      <c r="A40" s="12"/>
      <c r="B40" s="12"/>
      <c r="C40" s="12"/>
      <c r="D40" s="12"/>
      <c r="E40" s="12"/>
      <c r="F40" s="12"/>
      <c r="G40" s="12"/>
      <c r="H40" s="12"/>
      <c r="I40" s="11"/>
      <c r="J40" s="12"/>
      <c r="K40" s="12"/>
      <c r="L40" s="12"/>
      <c r="M40" s="12"/>
      <c r="N40" s="12"/>
      <c r="O40" s="12"/>
      <c r="P40" s="12"/>
      <c r="Q40" s="12"/>
      <c r="R40" s="12"/>
      <c r="S40" s="12"/>
      <c r="T40" s="12"/>
      <c r="U40" s="12"/>
      <c r="V40" s="12"/>
      <c r="W40" s="12"/>
      <c r="X40" s="12"/>
      <c r="Y40" s="12"/>
      <c r="Z40" s="12"/>
    </row>
    <row r="41" spans="1:26" ht="15.75" customHeight="1">
      <c r="A41" s="12"/>
      <c r="B41" s="12"/>
      <c r="C41" s="12"/>
      <c r="D41" s="12"/>
      <c r="E41" s="12"/>
      <c r="F41" s="12"/>
      <c r="G41" s="12"/>
      <c r="H41" s="12"/>
      <c r="I41" s="11"/>
      <c r="J41" s="12"/>
      <c r="K41" s="12"/>
      <c r="L41" s="12"/>
      <c r="M41" s="12"/>
      <c r="N41" s="12"/>
      <c r="O41" s="12"/>
      <c r="P41" s="12"/>
      <c r="Q41" s="12"/>
      <c r="R41" s="12"/>
      <c r="S41" s="12"/>
      <c r="T41" s="12"/>
      <c r="U41" s="12"/>
      <c r="V41" s="12"/>
      <c r="W41" s="12"/>
      <c r="X41" s="12"/>
      <c r="Y41" s="12"/>
      <c r="Z41" s="12"/>
    </row>
    <row r="42" spans="1:26" ht="15.75" customHeight="1">
      <c r="A42" s="12"/>
      <c r="B42" s="12"/>
      <c r="C42" s="12"/>
      <c r="D42" s="12"/>
      <c r="E42" s="12"/>
      <c r="F42" s="12"/>
      <c r="G42" s="12"/>
      <c r="H42" s="12"/>
      <c r="I42" s="11"/>
      <c r="J42" s="12"/>
      <c r="K42" s="12"/>
      <c r="L42" s="12"/>
      <c r="M42" s="12"/>
      <c r="N42" s="12"/>
      <c r="O42" s="12"/>
      <c r="P42" s="12"/>
      <c r="Q42" s="12"/>
      <c r="R42" s="12"/>
      <c r="S42" s="12"/>
      <c r="T42" s="12"/>
      <c r="U42" s="12"/>
      <c r="V42" s="12"/>
      <c r="W42" s="12"/>
      <c r="X42" s="12"/>
      <c r="Y42" s="12"/>
      <c r="Z42" s="12"/>
    </row>
    <row r="43" spans="1:26" ht="15.75" customHeight="1">
      <c r="A43" s="12"/>
      <c r="B43" s="12"/>
      <c r="C43" s="12"/>
      <c r="D43" s="12"/>
      <c r="E43" s="12"/>
      <c r="F43" s="12"/>
      <c r="G43" s="12"/>
      <c r="H43" s="12"/>
      <c r="I43" s="11"/>
      <c r="J43" s="12"/>
      <c r="K43" s="12"/>
      <c r="L43" s="12"/>
      <c r="M43" s="12"/>
      <c r="N43" s="12"/>
      <c r="O43" s="12"/>
      <c r="P43" s="12"/>
      <c r="Q43" s="12"/>
      <c r="R43" s="12"/>
      <c r="S43" s="12"/>
      <c r="T43" s="12"/>
      <c r="U43" s="12"/>
      <c r="V43" s="12"/>
      <c r="W43" s="12"/>
      <c r="X43" s="12"/>
      <c r="Y43" s="12"/>
      <c r="Z43" s="12"/>
    </row>
    <row r="44" spans="1:26" ht="15.75" customHeight="1">
      <c r="A44" s="12"/>
      <c r="B44" s="12"/>
      <c r="C44" s="12"/>
      <c r="D44" s="12"/>
      <c r="E44" s="12"/>
      <c r="F44" s="12"/>
      <c r="G44" s="12"/>
      <c r="H44" s="12"/>
      <c r="I44" s="11"/>
      <c r="J44" s="12"/>
      <c r="K44" s="12"/>
      <c r="L44" s="12"/>
      <c r="M44" s="12"/>
      <c r="N44" s="12"/>
      <c r="O44" s="12"/>
      <c r="P44" s="12"/>
      <c r="Q44" s="12"/>
      <c r="R44" s="12"/>
      <c r="S44" s="12"/>
      <c r="T44" s="12"/>
      <c r="U44" s="12"/>
      <c r="V44" s="12"/>
      <c r="W44" s="12"/>
      <c r="X44" s="12"/>
      <c r="Y44" s="12"/>
      <c r="Z44" s="12"/>
    </row>
    <row r="45" spans="1:26" ht="15.75" customHeight="1">
      <c r="A45" s="12"/>
      <c r="B45" s="12"/>
      <c r="C45" s="12"/>
      <c r="D45" s="12"/>
      <c r="E45" s="12"/>
      <c r="F45" s="12"/>
      <c r="G45" s="12"/>
      <c r="H45" s="12"/>
      <c r="I45" s="11"/>
      <c r="J45" s="12"/>
      <c r="K45" s="12"/>
      <c r="L45" s="12"/>
      <c r="M45" s="12"/>
      <c r="N45" s="12"/>
      <c r="O45" s="12"/>
      <c r="P45" s="12"/>
      <c r="Q45" s="12"/>
      <c r="R45" s="12"/>
      <c r="S45" s="12"/>
      <c r="T45" s="12"/>
      <c r="U45" s="12"/>
      <c r="V45" s="12"/>
      <c r="W45" s="12"/>
      <c r="X45" s="12"/>
      <c r="Y45" s="12"/>
      <c r="Z45" s="12"/>
    </row>
    <row r="46" spans="1:26" ht="15.75" customHeight="1">
      <c r="A46" s="12"/>
      <c r="B46" s="12"/>
      <c r="C46" s="12"/>
      <c r="D46" s="12"/>
      <c r="E46" s="12"/>
      <c r="F46" s="12"/>
      <c r="G46" s="12"/>
      <c r="H46" s="12"/>
      <c r="I46" s="11"/>
      <c r="J46" s="12"/>
      <c r="K46" s="12"/>
      <c r="L46" s="12"/>
      <c r="M46" s="12"/>
      <c r="N46" s="12"/>
      <c r="O46" s="12"/>
      <c r="P46" s="12"/>
      <c r="Q46" s="12"/>
      <c r="R46" s="12"/>
      <c r="S46" s="12"/>
      <c r="T46" s="12"/>
      <c r="U46" s="12"/>
      <c r="V46" s="12"/>
      <c r="W46" s="12"/>
      <c r="X46" s="12"/>
      <c r="Y46" s="12"/>
      <c r="Z46" s="12"/>
    </row>
    <row r="47" spans="1:26" ht="15.75" customHeight="1">
      <c r="A47" s="12"/>
      <c r="B47" s="12"/>
      <c r="C47" s="12"/>
      <c r="D47" s="12"/>
      <c r="E47" s="12"/>
      <c r="F47" s="12"/>
      <c r="G47" s="12"/>
      <c r="H47" s="12"/>
      <c r="I47" s="11"/>
      <c r="J47" s="12"/>
      <c r="K47" s="12"/>
      <c r="L47" s="12"/>
      <c r="M47" s="12"/>
      <c r="N47" s="12"/>
      <c r="O47" s="12"/>
      <c r="P47" s="12"/>
      <c r="Q47" s="12"/>
      <c r="R47" s="12"/>
      <c r="S47" s="12"/>
      <c r="T47" s="12"/>
      <c r="U47" s="12"/>
      <c r="V47" s="12"/>
      <c r="W47" s="12"/>
      <c r="X47" s="12"/>
      <c r="Y47" s="12"/>
      <c r="Z47" s="12"/>
    </row>
    <row r="48" spans="1:26" ht="15.75" customHeight="1">
      <c r="A48" s="12"/>
      <c r="B48" s="12"/>
      <c r="C48" s="12"/>
      <c r="D48" s="12"/>
      <c r="E48" s="12"/>
      <c r="F48" s="12"/>
      <c r="G48" s="12"/>
      <c r="H48" s="12"/>
      <c r="I48" s="11"/>
      <c r="J48" s="12"/>
      <c r="K48" s="12"/>
      <c r="L48" s="12"/>
      <c r="M48" s="12"/>
      <c r="N48" s="12"/>
      <c r="O48" s="12"/>
      <c r="P48" s="12"/>
      <c r="Q48" s="12"/>
      <c r="R48" s="12"/>
      <c r="S48" s="12"/>
      <c r="T48" s="12"/>
      <c r="U48" s="12"/>
      <c r="V48" s="12"/>
      <c r="W48" s="12"/>
      <c r="X48" s="12"/>
      <c r="Y48" s="12"/>
      <c r="Z48" s="12"/>
    </row>
    <row r="49" spans="1:26" ht="15.75" customHeight="1">
      <c r="A49" s="12"/>
      <c r="B49" s="12"/>
      <c r="C49" s="12"/>
      <c r="D49" s="12"/>
      <c r="E49" s="12"/>
      <c r="F49" s="12"/>
      <c r="G49" s="12"/>
      <c r="H49" s="12"/>
      <c r="I49" s="11"/>
      <c r="J49" s="12"/>
      <c r="K49" s="12"/>
      <c r="L49" s="12"/>
      <c r="M49" s="12"/>
      <c r="N49" s="12"/>
      <c r="O49" s="12"/>
      <c r="P49" s="12"/>
      <c r="Q49" s="12"/>
      <c r="R49" s="12"/>
      <c r="S49" s="12"/>
      <c r="T49" s="12"/>
      <c r="U49" s="12"/>
      <c r="V49" s="12"/>
      <c r="W49" s="12"/>
      <c r="X49" s="12"/>
      <c r="Y49" s="12"/>
      <c r="Z49" s="12"/>
    </row>
    <row r="50" spans="1:26" ht="15.75" customHeight="1">
      <c r="A50" s="12"/>
      <c r="B50" s="12"/>
      <c r="C50" s="12"/>
      <c r="D50" s="12"/>
      <c r="E50" s="12"/>
      <c r="F50" s="12"/>
      <c r="G50" s="12"/>
      <c r="H50" s="12"/>
      <c r="I50" s="11"/>
      <c r="J50" s="12"/>
      <c r="K50" s="12"/>
      <c r="L50" s="12"/>
      <c r="M50" s="12"/>
      <c r="N50" s="12"/>
      <c r="O50" s="12"/>
      <c r="P50" s="12"/>
      <c r="Q50" s="12"/>
      <c r="R50" s="12"/>
      <c r="S50" s="12"/>
      <c r="T50" s="12"/>
      <c r="U50" s="12"/>
      <c r="V50" s="12"/>
      <c r="W50" s="12"/>
      <c r="X50" s="12"/>
      <c r="Y50" s="12"/>
      <c r="Z50" s="12"/>
    </row>
    <row r="51" spans="1:26" ht="15.75" customHeight="1">
      <c r="A51" s="12"/>
      <c r="B51" s="12"/>
      <c r="C51" s="12"/>
      <c r="D51" s="12"/>
      <c r="E51" s="12"/>
      <c r="F51" s="12"/>
      <c r="G51" s="12"/>
      <c r="H51" s="12"/>
      <c r="I51" s="11"/>
      <c r="J51" s="12"/>
      <c r="K51" s="12"/>
      <c r="L51" s="12"/>
      <c r="M51" s="12"/>
      <c r="N51" s="12"/>
      <c r="O51" s="12"/>
      <c r="P51" s="12"/>
      <c r="Q51" s="12"/>
      <c r="R51" s="12"/>
      <c r="S51" s="12"/>
      <c r="T51" s="12"/>
      <c r="U51" s="12"/>
      <c r="V51" s="12"/>
      <c r="W51" s="12"/>
      <c r="X51" s="12"/>
      <c r="Y51" s="12"/>
      <c r="Z51" s="12"/>
    </row>
    <row r="52" spans="1:26" ht="15.75" customHeight="1">
      <c r="A52" s="12"/>
      <c r="B52" s="12"/>
      <c r="C52" s="12"/>
      <c r="D52" s="12"/>
      <c r="E52" s="12"/>
      <c r="F52" s="12"/>
      <c r="G52" s="12"/>
      <c r="H52" s="12"/>
      <c r="I52" s="11"/>
      <c r="J52" s="12"/>
      <c r="K52" s="12"/>
      <c r="L52" s="12"/>
      <c r="M52" s="12"/>
      <c r="N52" s="12"/>
      <c r="O52" s="12"/>
      <c r="P52" s="12"/>
      <c r="Q52" s="12"/>
      <c r="R52" s="12"/>
      <c r="S52" s="12"/>
      <c r="T52" s="12"/>
      <c r="U52" s="12"/>
      <c r="V52" s="12"/>
      <c r="W52" s="12"/>
      <c r="X52" s="12"/>
      <c r="Y52" s="12"/>
      <c r="Z52" s="12"/>
    </row>
    <row r="53" spans="1:26" ht="15.75" customHeight="1">
      <c r="A53" s="12"/>
      <c r="B53" s="12"/>
      <c r="C53" s="12"/>
      <c r="D53" s="12"/>
      <c r="E53" s="12"/>
      <c r="F53" s="12"/>
      <c r="G53" s="12"/>
      <c r="H53" s="12"/>
      <c r="I53" s="11"/>
      <c r="J53" s="12"/>
      <c r="K53" s="12"/>
      <c r="L53" s="12"/>
      <c r="M53" s="12"/>
      <c r="N53" s="12"/>
      <c r="O53" s="12"/>
      <c r="P53" s="12"/>
      <c r="Q53" s="12"/>
      <c r="R53" s="12"/>
      <c r="S53" s="12"/>
      <c r="T53" s="12"/>
      <c r="U53" s="12"/>
      <c r="V53" s="12"/>
      <c r="W53" s="12"/>
      <c r="X53" s="12"/>
      <c r="Y53" s="12"/>
      <c r="Z53" s="12"/>
    </row>
    <row r="54" spans="1:26" ht="15.75" customHeight="1">
      <c r="A54" s="12"/>
      <c r="B54" s="12"/>
      <c r="C54" s="12"/>
      <c r="D54" s="12"/>
      <c r="E54" s="12"/>
      <c r="F54" s="12"/>
      <c r="G54" s="12"/>
      <c r="H54" s="12"/>
      <c r="I54" s="11"/>
      <c r="J54" s="12"/>
      <c r="K54" s="12"/>
      <c r="L54" s="12"/>
      <c r="M54" s="12"/>
      <c r="N54" s="12"/>
      <c r="O54" s="12"/>
      <c r="P54" s="12"/>
      <c r="Q54" s="12"/>
      <c r="R54" s="12"/>
      <c r="S54" s="12"/>
      <c r="T54" s="12"/>
      <c r="U54" s="12"/>
      <c r="V54" s="12"/>
      <c r="W54" s="12"/>
      <c r="X54" s="12"/>
      <c r="Y54" s="12"/>
      <c r="Z54" s="12"/>
    </row>
    <row r="55" spans="1:26" ht="15.75" customHeight="1">
      <c r="A55" s="12"/>
      <c r="B55" s="12"/>
      <c r="C55" s="12"/>
      <c r="D55" s="12"/>
      <c r="E55" s="12"/>
      <c r="F55" s="12"/>
      <c r="G55" s="12"/>
      <c r="H55" s="12"/>
      <c r="I55" s="11"/>
      <c r="J55" s="12"/>
      <c r="K55" s="12"/>
      <c r="L55" s="12"/>
      <c r="M55" s="12"/>
      <c r="N55" s="12"/>
      <c r="O55" s="12"/>
      <c r="P55" s="12"/>
      <c r="Q55" s="12"/>
      <c r="R55" s="12"/>
      <c r="S55" s="12"/>
      <c r="T55" s="12"/>
      <c r="U55" s="12"/>
      <c r="V55" s="12"/>
      <c r="W55" s="12"/>
      <c r="X55" s="12"/>
      <c r="Y55" s="12"/>
      <c r="Z55" s="12"/>
    </row>
    <row r="56" spans="1:26" ht="15.75" customHeight="1">
      <c r="A56" s="12"/>
      <c r="B56" s="12"/>
      <c r="C56" s="12"/>
      <c r="D56" s="12"/>
      <c r="E56" s="12"/>
      <c r="F56" s="12"/>
      <c r="G56" s="12"/>
      <c r="H56" s="12"/>
      <c r="I56" s="11"/>
      <c r="J56" s="12"/>
      <c r="K56" s="12"/>
      <c r="L56" s="12"/>
      <c r="M56" s="12"/>
      <c r="N56" s="12"/>
      <c r="O56" s="12"/>
      <c r="P56" s="12"/>
      <c r="Q56" s="12"/>
      <c r="R56" s="12"/>
      <c r="S56" s="12"/>
      <c r="T56" s="12"/>
      <c r="U56" s="12"/>
      <c r="V56" s="12"/>
      <c r="W56" s="12"/>
      <c r="X56" s="12"/>
      <c r="Y56" s="12"/>
      <c r="Z56" s="12"/>
    </row>
    <row r="57" spans="1:26" ht="15.75" customHeight="1">
      <c r="A57" s="12"/>
      <c r="B57" s="12"/>
      <c r="C57" s="12"/>
      <c r="D57" s="12"/>
      <c r="E57" s="12"/>
      <c r="F57" s="12"/>
      <c r="G57" s="12"/>
      <c r="H57" s="12"/>
      <c r="I57" s="11"/>
      <c r="J57" s="12"/>
      <c r="K57" s="12"/>
      <c r="L57" s="12"/>
      <c r="M57" s="12"/>
      <c r="N57" s="12"/>
      <c r="O57" s="12"/>
      <c r="P57" s="12"/>
      <c r="Q57" s="12"/>
      <c r="R57" s="12"/>
      <c r="S57" s="12"/>
      <c r="T57" s="12"/>
      <c r="U57" s="12"/>
      <c r="V57" s="12"/>
      <c r="W57" s="12"/>
      <c r="X57" s="12"/>
      <c r="Y57" s="12"/>
      <c r="Z57" s="12"/>
    </row>
    <row r="58" spans="1:26" ht="15.75" customHeight="1">
      <c r="A58" s="12"/>
      <c r="B58" s="12"/>
      <c r="C58" s="12"/>
      <c r="D58" s="12"/>
      <c r="E58" s="12"/>
      <c r="F58" s="12"/>
      <c r="G58" s="12"/>
      <c r="H58" s="12"/>
      <c r="I58" s="11"/>
      <c r="J58" s="12"/>
      <c r="K58" s="12"/>
      <c r="L58" s="12"/>
      <c r="M58" s="12"/>
      <c r="N58" s="12"/>
      <c r="O58" s="12"/>
      <c r="P58" s="12"/>
      <c r="Q58" s="12"/>
      <c r="R58" s="12"/>
      <c r="S58" s="12"/>
      <c r="T58" s="12"/>
      <c r="U58" s="12"/>
      <c r="V58" s="12"/>
      <c r="W58" s="12"/>
      <c r="X58" s="12"/>
      <c r="Y58" s="12"/>
      <c r="Z58" s="12"/>
    </row>
    <row r="59" spans="1:26" ht="15.75" customHeight="1">
      <c r="A59" s="12"/>
      <c r="B59" s="12"/>
      <c r="C59" s="12"/>
      <c r="D59" s="12"/>
      <c r="E59" s="12"/>
      <c r="F59" s="12"/>
      <c r="G59" s="12"/>
      <c r="H59" s="12"/>
      <c r="I59" s="11"/>
      <c r="J59" s="12"/>
      <c r="K59" s="12"/>
      <c r="L59" s="12"/>
      <c r="M59" s="12"/>
      <c r="N59" s="12"/>
      <c r="O59" s="12"/>
      <c r="P59" s="12"/>
      <c r="Q59" s="12"/>
      <c r="R59" s="12"/>
      <c r="S59" s="12"/>
      <c r="T59" s="12"/>
      <c r="U59" s="12"/>
      <c r="V59" s="12"/>
      <c r="W59" s="12"/>
      <c r="X59" s="12"/>
      <c r="Y59" s="12"/>
      <c r="Z59" s="12"/>
    </row>
    <row r="60" spans="1:26" ht="15.75" customHeight="1">
      <c r="A60" s="12"/>
      <c r="B60" s="12"/>
      <c r="C60" s="12"/>
      <c r="D60" s="12"/>
      <c r="E60" s="12"/>
      <c r="F60" s="12"/>
      <c r="G60" s="12"/>
      <c r="H60" s="12"/>
      <c r="I60" s="11"/>
      <c r="J60" s="12"/>
      <c r="K60" s="12"/>
      <c r="L60" s="12"/>
      <c r="M60" s="12"/>
      <c r="N60" s="12"/>
      <c r="O60" s="12"/>
      <c r="P60" s="12"/>
      <c r="Q60" s="12"/>
      <c r="R60" s="12"/>
      <c r="S60" s="12"/>
      <c r="T60" s="12"/>
      <c r="U60" s="12"/>
      <c r="V60" s="12"/>
      <c r="W60" s="12"/>
      <c r="X60" s="12"/>
      <c r="Y60" s="12"/>
      <c r="Z60" s="12"/>
    </row>
    <row r="61" spans="1:26" ht="15.75" customHeight="1">
      <c r="A61" s="12"/>
      <c r="B61" s="12"/>
      <c r="C61" s="12"/>
      <c r="D61" s="12"/>
      <c r="E61" s="12"/>
      <c r="F61" s="12"/>
      <c r="G61" s="12"/>
      <c r="H61" s="12"/>
      <c r="I61" s="11"/>
      <c r="J61" s="12"/>
      <c r="K61" s="12"/>
      <c r="L61" s="12"/>
      <c r="M61" s="12"/>
      <c r="N61" s="12"/>
      <c r="O61" s="12"/>
      <c r="P61" s="12"/>
      <c r="Q61" s="12"/>
      <c r="R61" s="12"/>
      <c r="S61" s="12"/>
      <c r="T61" s="12"/>
      <c r="U61" s="12"/>
      <c r="V61" s="12"/>
      <c r="W61" s="12"/>
      <c r="X61" s="12"/>
      <c r="Y61" s="12"/>
      <c r="Z61" s="12"/>
    </row>
    <row r="62" spans="1:26" ht="15.75" customHeight="1">
      <c r="A62" s="12"/>
      <c r="B62" s="12"/>
      <c r="C62" s="12"/>
      <c r="D62" s="12"/>
      <c r="E62" s="12"/>
      <c r="F62" s="12"/>
      <c r="G62" s="12"/>
      <c r="H62" s="12"/>
      <c r="I62" s="11"/>
      <c r="J62" s="12"/>
      <c r="K62" s="12"/>
      <c r="L62" s="12"/>
      <c r="M62" s="12"/>
      <c r="N62" s="12"/>
      <c r="O62" s="12"/>
      <c r="P62" s="12"/>
      <c r="Q62" s="12"/>
      <c r="R62" s="12"/>
      <c r="S62" s="12"/>
      <c r="T62" s="12"/>
      <c r="U62" s="12"/>
      <c r="V62" s="12"/>
      <c r="W62" s="12"/>
      <c r="X62" s="12"/>
      <c r="Y62" s="12"/>
      <c r="Z62" s="12"/>
    </row>
    <row r="63" spans="1:26" ht="15.75" customHeight="1">
      <c r="A63" s="12"/>
      <c r="B63" s="12"/>
      <c r="C63" s="12"/>
      <c r="D63" s="12"/>
      <c r="E63" s="12"/>
      <c r="F63" s="12"/>
      <c r="G63" s="12"/>
      <c r="H63" s="12"/>
      <c r="I63" s="11"/>
      <c r="J63" s="12"/>
      <c r="K63" s="12"/>
      <c r="L63" s="12"/>
      <c r="M63" s="12"/>
      <c r="N63" s="12"/>
      <c r="O63" s="12"/>
      <c r="P63" s="12"/>
      <c r="Q63" s="12"/>
      <c r="R63" s="12"/>
      <c r="S63" s="12"/>
      <c r="T63" s="12"/>
      <c r="U63" s="12"/>
      <c r="V63" s="12"/>
      <c r="W63" s="12"/>
      <c r="X63" s="12"/>
      <c r="Y63" s="12"/>
      <c r="Z63" s="12"/>
    </row>
    <row r="64" spans="1:26" ht="15.75" customHeight="1">
      <c r="A64" s="12"/>
      <c r="B64" s="12"/>
      <c r="C64" s="12"/>
      <c r="D64" s="12"/>
      <c r="E64" s="12"/>
      <c r="F64" s="12"/>
      <c r="G64" s="12"/>
      <c r="H64" s="12"/>
      <c r="I64" s="11"/>
      <c r="J64" s="12"/>
      <c r="K64" s="12"/>
      <c r="L64" s="12"/>
      <c r="M64" s="12"/>
      <c r="N64" s="12"/>
      <c r="O64" s="12"/>
      <c r="P64" s="12"/>
      <c r="Q64" s="12"/>
      <c r="R64" s="12"/>
      <c r="S64" s="12"/>
      <c r="T64" s="12"/>
      <c r="U64" s="12"/>
      <c r="V64" s="12"/>
      <c r="W64" s="12"/>
      <c r="X64" s="12"/>
      <c r="Y64" s="12"/>
      <c r="Z64" s="12"/>
    </row>
    <row r="65" spans="1:26" ht="15.75" customHeight="1">
      <c r="A65" s="12"/>
      <c r="B65" s="12"/>
      <c r="C65" s="12"/>
      <c r="D65" s="12"/>
      <c r="E65" s="12"/>
      <c r="F65" s="12"/>
      <c r="G65" s="12"/>
      <c r="H65" s="12"/>
      <c r="I65" s="11"/>
      <c r="J65" s="12"/>
      <c r="K65" s="12"/>
      <c r="L65" s="12"/>
      <c r="M65" s="12"/>
      <c r="N65" s="12"/>
      <c r="O65" s="12"/>
      <c r="P65" s="12"/>
      <c r="Q65" s="12"/>
      <c r="R65" s="12"/>
      <c r="S65" s="12"/>
      <c r="T65" s="12"/>
      <c r="U65" s="12"/>
      <c r="V65" s="12"/>
      <c r="W65" s="12"/>
      <c r="X65" s="12"/>
      <c r="Y65" s="12"/>
      <c r="Z65" s="12"/>
    </row>
    <row r="66" spans="1:26" ht="15.75" customHeight="1">
      <c r="A66" s="12"/>
      <c r="B66" s="12"/>
      <c r="C66" s="12"/>
      <c r="D66" s="12"/>
      <c r="E66" s="12"/>
      <c r="F66" s="12"/>
      <c r="G66" s="12"/>
      <c r="H66" s="12"/>
      <c r="I66" s="11"/>
      <c r="J66" s="12"/>
      <c r="K66" s="12"/>
      <c r="L66" s="12"/>
      <c r="M66" s="12"/>
      <c r="N66" s="12"/>
      <c r="O66" s="12"/>
      <c r="P66" s="12"/>
      <c r="Q66" s="12"/>
      <c r="R66" s="12"/>
      <c r="S66" s="12"/>
      <c r="T66" s="12"/>
      <c r="U66" s="12"/>
      <c r="V66" s="12"/>
      <c r="W66" s="12"/>
      <c r="X66" s="12"/>
      <c r="Y66" s="12"/>
      <c r="Z66" s="12"/>
    </row>
    <row r="67" spans="1:26" ht="15.75" customHeight="1">
      <c r="A67" s="12"/>
      <c r="B67" s="12"/>
      <c r="C67" s="12"/>
      <c r="D67" s="12"/>
      <c r="E67" s="12"/>
      <c r="F67" s="12"/>
      <c r="G67" s="12"/>
      <c r="H67" s="12"/>
      <c r="I67" s="11"/>
      <c r="J67" s="12"/>
      <c r="K67" s="12"/>
      <c r="L67" s="12"/>
      <c r="M67" s="12"/>
      <c r="N67" s="12"/>
      <c r="O67" s="12"/>
      <c r="P67" s="12"/>
      <c r="Q67" s="12"/>
      <c r="R67" s="12"/>
      <c r="S67" s="12"/>
      <c r="T67" s="12"/>
      <c r="U67" s="12"/>
      <c r="V67" s="12"/>
      <c r="W67" s="12"/>
      <c r="X67" s="12"/>
      <c r="Y67" s="12"/>
      <c r="Z67" s="12"/>
    </row>
    <row r="68" spans="1:26" ht="15.75" customHeight="1">
      <c r="A68" s="12"/>
      <c r="B68" s="12"/>
      <c r="C68" s="12"/>
      <c r="D68" s="12"/>
      <c r="E68" s="12"/>
      <c r="F68" s="12"/>
      <c r="G68" s="12"/>
      <c r="H68" s="12"/>
      <c r="I68" s="11"/>
      <c r="J68" s="12"/>
      <c r="K68" s="12"/>
      <c r="L68" s="12"/>
      <c r="M68" s="12"/>
      <c r="N68" s="12"/>
      <c r="O68" s="12"/>
      <c r="P68" s="12"/>
      <c r="Q68" s="12"/>
      <c r="R68" s="12"/>
      <c r="S68" s="12"/>
      <c r="T68" s="12"/>
      <c r="U68" s="12"/>
      <c r="V68" s="12"/>
      <c r="W68" s="12"/>
      <c r="X68" s="12"/>
      <c r="Y68" s="12"/>
      <c r="Z68" s="12"/>
    </row>
    <row r="69" spans="1:26" ht="15.75" customHeight="1">
      <c r="A69" s="12"/>
      <c r="B69" s="12"/>
      <c r="C69" s="12"/>
      <c r="D69" s="12"/>
      <c r="E69" s="12"/>
      <c r="F69" s="12"/>
      <c r="G69" s="12"/>
      <c r="H69" s="12"/>
      <c r="I69" s="11"/>
      <c r="J69" s="12"/>
      <c r="K69" s="12"/>
      <c r="L69" s="12"/>
      <c r="M69" s="12"/>
      <c r="N69" s="12"/>
      <c r="O69" s="12"/>
      <c r="P69" s="12"/>
      <c r="Q69" s="12"/>
      <c r="R69" s="12"/>
      <c r="S69" s="12"/>
      <c r="T69" s="12"/>
      <c r="U69" s="12"/>
      <c r="V69" s="12"/>
      <c r="W69" s="12"/>
      <c r="X69" s="12"/>
      <c r="Y69" s="12"/>
      <c r="Z69" s="12"/>
    </row>
    <row r="70" spans="1:26" ht="15.75" customHeight="1">
      <c r="A70" s="12"/>
      <c r="B70" s="12"/>
      <c r="C70" s="12"/>
      <c r="D70" s="12"/>
      <c r="E70" s="12"/>
      <c r="F70" s="12"/>
      <c r="G70" s="12"/>
      <c r="H70" s="12"/>
      <c r="I70" s="11"/>
      <c r="J70" s="12"/>
      <c r="K70" s="12"/>
      <c r="L70" s="12"/>
      <c r="M70" s="12"/>
      <c r="N70" s="12"/>
      <c r="O70" s="12"/>
      <c r="P70" s="12"/>
      <c r="Q70" s="12"/>
      <c r="R70" s="12"/>
      <c r="S70" s="12"/>
      <c r="T70" s="12"/>
      <c r="U70" s="12"/>
      <c r="V70" s="12"/>
      <c r="W70" s="12"/>
      <c r="X70" s="12"/>
      <c r="Y70" s="12"/>
      <c r="Z70" s="12"/>
    </row>
    <row r="71" spans="1:26" ht="15.75" customHeight="1">
      <c r="A71" s="12"/>
      <c r="B71" s="12"/>
      <c r="C71" s="12"/>
      <c r="D71" s="12"/>
      <c r="E71" s="12"/>
      <c r="F71" s="12"/>
      <c r="G71" s="12"/>
      <c r="H71" s="12"/>
      <c r="I71" s="11"/>
      <c r="J71" s="12"/>
      <c r="K71" s="12"/>
      <c r="L71" s="12"/>
      <c r="M71" s="12"/>
      <c r="N71" s="12"/>
      <c r="O71" s="12"/>
      <c r="P71" s="12"/>
      <c r="Q71" s="12"/>
      <c r="R71" s="12"/>
      <c r="S71" s="12"/>
      <c r="T71" s="12"/>
      <c r="U71" s="12"/>
      <c r="V71" s="12"/>
      <c r="W71" s="12"/>
      <c r="X71" s="12"/>
      <c r="Y71" s="12"/>
      <c r="Z71" s="12"/>
    </row>
    <row r="72" spans="1:26" ht="15.75" customHeight="1">
      <c r="A72" s="12"/>
      <c r="B72" s="12"/>
      <c r="C72" s="12"/>
      <c r="D72" s="12"/>
      <c r="E72" s="12"/>
      <c r="F72" s="12"/>
      <c r="G72" s="12"/>
      <c r="H72" s="12"/>
      <c r="I72" s="11"/>
      <c r="J72" s="12"/>
      <c r="K72" s="12"/>
      <c r="L72" s="12"/>
      <c r="M72" s="12"/>
      <c r="N72" s="12"/>
      <c r="O72" s="12"/>
      <c r="P72" s="12"/>
      <c r="Q72" s="12"/>
      <c r="R72" s="12"/>
      <c r="S72" s="12"/>
      <c r="T72" s="12"/>
      <c r="U72" s="12"/>
      <c r="V72" s="12"/>
      <c r="W72" s="12"/>
      <c r="X72" s="12"/>
      <c r="Y72" s="12"/>
      <c r="Z72" s="12"/>
    </row>
    <row r="73" spans="1:26" ht="15.75" customHeight="1">
      <c r="A73" s="12"/>
      <c r="B73" s="12"/>
      <c r="C73" s="12"/>
      <c r="D73" s="12"/>
      <c r="E73" s="12"/>
      <c r="F73" s="12"/>
      <c r="G73" s="12"/>
      <c r="H73" s="12"/>
      <c r="I73" s="11"/>
      <c r="J73" s="12"/>
      <c r="K73" s="12"/>
      <c r="L73" s="12"/>
      <c r="M73" s="12"/>
      <c r="N73" s="12"/>
      <c r="O73" s="12"/>
      <c r="P73" s="12"/>
      <c r="Q73" s="12"/>
      <c r="R73" s="12"/>
      <c r="S73" s="12"/>
      <c r="T73" s="12"/>
      <c r="U73" s="12"/>
      <c r="V73" s="12"/>
      <c r="W73" s="12"/>
      <c r="X73" s="12"/>
      <c r="Y73" s="12"/>
      <c r="Z73" s="12"/>
    </row>
    <row r="74" spans="1:26" ht="15.75" customHeight="1">
      <c r="A74" s="12"/>
      <c r="B74" s="12"/>
      <c r="C74" s="12"/>
      <c r="D74" s="12"/>
      <c r="E74" s="12"/>
      <c r="F74" s="12"/>
      <c r="G74" s="12"/>
      <c r="H74" s="12"/>
      <c r="I74" s="11"/>
      <c r="J74" s="12"/>
      <c r="K74" s="12"/>
      <c r="L74" s="12"/>
      <c r="M74" s="12"/>
      <c r="N74" s="12"/>
      <c r="O74" s="12"/>
      <c r="P74" s="12"/>
      <c r="Q74" s="12"/>
      <c r="R74" s="12"/>
      <c r="S74" s="12"/>
      <c r="T74" s="12"/>
      <c r="U74" s="12"/>
      <c r="V74" s="12"/>
      <c r="W74" s="12"/>
      <c r="X74" s="12"/>
      <c r="Y74" s="12"/>
      <c r="Z74" s="12"/>
    </row>
    <row r="75" spans="1:26" ht="15.75" customHeight="1">
      <c r="A75" s="12"/>
      <c r="B75" s="12"/>
      <c r="C75" s="12"/>
      <c r="D75" s="12"/>
      <c r="E75" s="12"/>
      <c r="F75" s="12"/>
      <c r="G75" s="12"/>
      <c r="H75" s="12"/>
      <c r="I75" s="11"/>
      <c r="J75" s="12"/>
      <c r="K75" s="12"/>
      <c r="L75" s="12"/>
      <c r="M75" s="12"/>
      <c r="N75" s="12"/>
      <c r="O75" s="12"/>
      <c r="P75" s="12"/>
      <c r="Q75" s="12"/>
      <c r="R75" s="12"/>
      <c r="S75" s="12"/>
      <c r="T75" s="12"/>
      <c r="U75" s="12"/>
      <c r="V75" s="12"/>
      <c r="W75" s="12"/>
      <c r="X75" s="12"/>
      <c r="Y75" s="12"/>
      <c r="Z75" s="12"/>
    </row>
    <row r="76" spans="1:26" ht="15.75" customHeight="1">
      <c r="A76" s="12"/>
      <c r="B76" s="12"/>
      <c r="C76" s="12"/>
      <c r="D76" s="12"/>
      <c r="E76" s="12"/>
      <c r="F76" s="12"/>
      <c r="G76" s="12"/>
      <c r="H76" s="12"/>
      <c r="I76" s="11"/>
      <c r="J76" s="12"/>
      <c r="K76" s="12"/>
      <c r="L76" s="12"/>
      <c r="M76" s="12"/>
      <c r="N76" s="12"/>
      <c r="O76" s="12"/>
      <c r="P76" s="12"/>
      <c r="Q76" s="12"/>
      <c r="R76" s="12"/>
      <c r="S76" s="12"/>
      <c r="T76" s="12"/>
      <c r="U76" s="12"/>
      <c r="V76" s="12"/>
      <c r="W76" s="12"/>
      <c r="X76" s="12"/>
      <c r="Y76" s="12"/>
      <c r="Z76" s="12"/>
    </row>
    <row r="77" spans="1:26" ht="15.75" customHeight="1">
      <c r="A77" s="12"/>
      <c r="B77" s="12"/>
      <c r="C77" s="12"/>
      <c r="D77" s="12"/>
      <c r="E77" s="12"/>
      <c r="F77" s="12"/>
      <c r="G77" s="12"/>
      <c r="H77" s="12"/>
      <c r="I77" s="11"/>
      <c r="J77" s="12"/>
      <c r="K77" s="12"/>
      <c r="L77" s="12"/>
      <c r="M77" s="12"/>
      <c r="N77" s="12"/>
      <c r="O77" s="12"/>
      <c r="P77" s="12"/>
      <c r="Q77" s="12"/>
      <c r="R77" s="12"/>
      <c r="S77" s="12"/>
      <c r="T77" s="12"/>
      <c r="U77" s="12"/>
      <c r="V77" s="12"/>
      <c r="W77" s="12"/>
      <c r="X77" s="12"/>
      <c r="Y77" s="12"/>
      <c r="Z77" s="12"/>
    </row>
    <row r="78" spans="1:26" ht="15.75" customHeight="1">
      <c r="A78" s="12"/>
      <c r="B78" s="12"/>
      <c r="C78" s="12"/>
      <c r="D78" s="12"/>
      <c r="E78" s="12"/>
      <c r="F78" s="12"/>
      <c r="G78" s="12"/>
      <c r="H78" s="12"/>
      <c r="I78" s="11"/>
      <c r="J78" s="12"/>
      <c r="K78" s="12"/>
      <c r="L78" s="12"/>
      <c r="M78" s="12"/>
      <c r="N78" s="12"/>
      <c r="O78" s="12"/>
      <c r="P78" s="12"/>
      <c r="Q78" s="12"/>
      <c r="R78" s="12"/>
      <c r="S78" s="12"/>
      <c r="T78" s="12"/>
      <c r="U78" s="12"/>
      <c r="V78" s="12"/>
      <c r="W78" s="12"/>
      <c r="X78" s="12"/>
      <c r="Y78" s="12"/>
      <c r="Z78" s="12"/>
    </row>
    <row r="79" spans="1:26" ht="15.75" customHeight="1">
      <c r="A79" s="12"/>
      <c r="B79" s="12"/>
      <c r="C79" s="12"/>
      <c r="D79" s="12"/>
      <c r="E79" s="12"/>
      <c r="F79" s="12"/>
      <c r="G79" s="12"/>
      <c r="H79" s="12"/>
      <c r="I79" s="11"/>
      <c r="J79" s="12"/>
      <c r="K79" s="12"/>
      <c r="L79" s="12"/>
      <c r="M79" s="12"/>
      <c r="N79" s="12"/>
      <c r="O79" s="12"/>
      <c r="P79" s="12"/>
      <c r="Q79" s="12"/>
      <c r="R79" s="12"/>
      <c r="S79" s="12"/>
      <c r="T79" s="12"/>
      <c r="U79" s="12"/>
      <c r="V79" s="12"/>
      <c r="W79" s="12"/>
      <c r="X79" s="12"/>
      <c r="Y79" s="12"/>
      <c r="Z79" s="12"/>
    </row>
    <row r="80" spans="1:26" ht="15.75" customHeight="1">
      <c r="A80" s="12"/>
      <c r="B80" s="12"/>
      <c r="C80" s="12"/>
      <c r="D80" s="12"/>
      <c r="E80" s="12"/>
      <c r="F80" s="12"/>
      <c r="G80" s="12"/>
      <c r="H80" s="12"/>
      <c r="I80" s="11"/>
      <c r="J80" s="12"/>
      <c r="K80" s="12"/>
      <c r="L80" s="12"/>
      <c r="M80" s="12"/>
      <c r="N80" s="12"/>
      <c r="O80" s="12"/>
      <c r="P80" s="12"/>
      <c r="Q80" s="12"/>
      <c r="R80" s="12"/>
      <c r="S80" s="12"/>
      <c r="T80" s="12"/>
      <c r="U80" s="12"/>
      <c r="V80" s="12"/>
      <c r="W80" s="12"/>
      <c r="X80" s="12"/>
      <c r="Y80" s="12"/>
      <c r="Z80" s="12"/>
    </row>
    <row r="81" spans="1:26" ht="15.75" customHeight="1">
      <c r="A81" s="12"/>
      <c r="B81" s="12"/>
      <c r="C81" s="12"/>
      <c r="D81" s="12"/>
      <c r="E81" s="12"/>
      <c r="F81" s="12"/>
      <c r="G81" s="12"/>
      <c r="H81" s="12"/>
      <c r="I81" s="11"/>
      <c r="J81" s="12"/>
      <c r="K81" s="12"/>
      <c r="L81" s="12"/>
      <c r="M81" s="12"/>
      <c r="N81" s="12"/>
      <c r="O81" s="12"/>
      <c r="P81" s="12"/>
      <c r="Q81" s="12"/>
      <c r="R81" s="12"/>
      <c r="S81" s="12"/>
      <c r="T81" s="12"/>
      <c r="U81" s="12"/>
      <c r="V81" s="12"/>
      <c r="W81" s="12"/>
      <c r="X81" s="12"/>
      <c r="Y81" s="12"/>
      <c r="Z81" s="12"/>
    </row>
    <row r="82" spans="1:26" ht="15.75" customHeight="1">
      <c r="A82" s="12"/>
      <c r="B82" s="12"/>
      <c r="C82" s="12"/>
      <c r="D82" s="12"/>
      <c r="E82" s="12"/>
      <c r="F82" s="12"/>
      <c r="G82" s="12"/>
      <c r="H82" s="12"/>
      <c r="I82" s="11"/>
      <c r="J82" s="12"/>
      <c r="K82" s="12"/>
      <c r="L82" s="12"/>
      <c r="M82" s="12"/>
      <c r="N82" s="12"/>
      <c r="O82" s="12"/>
      <c r="P82" s="12"/>
      <c r="Q82" s="12"/>
      <c r="R82" s="12"/>
      <c r="S82" s="12"/>
      <c r="T82" s="12"/>
      <c r="U82" s="12"/>
      <c r="V82" s="12"/>
      <c r="W82" s="12"/>
      <c r="X82" s="12"/>
      <c r="Y82" s="12"/>
      <c r="Z82" s="12"/>
    </row>
    <row r="83" spans="1:26" ht="15.75" customHeight="1">
      <c r="A83" s="12"/>
      <c r="B83" s="12"/>
      <c r="C83" s="12"/>
      <c r="D83" s="12"/>
      <c r="E83" s="12"/>
      <c r="F83" s="12"/>
      <c r="G83" s="12"/>
      <c r="H83" s="12"/>
      <c r="I83" s="11"/>
      <c r="J83" s="12"/>
      <c r="K83" s="12"/>
      <c r="L83" s="12"/>
      <c r="M83" s="12"/>
      <c r="N83" s="12"/>
      <c r="O83" s="12"/>
      <c r="P83" s="12"/>
      <c r="Q83" s="12"/>
      <c r="R83" s="12"/>
      <c r="S83" s="12"/>
      <c r="T83" s="12"/>
      <c r="U83" s="12"/>
      <c r="V83" s="12"/>
      <c r="W83" s="12"/>
      <c r="X83" s="12"/>
      <c r="Y83" s="12"/>
      <c r="Z83" s="12"/>
    </row>
    <row r="84" spans="1:26" ht="15.75" customHeight="1">
      <c r="A84" s="12"/>
      <c r="B84" s="12"/>
      <c r="C84" s="12"/>
      <c r="D84" s="12"/>
      <c r="E84" s="12"/>
      <c r="F84" s="12"/>
      <c r="G84" s="12"/>
      <c r="H84" s="12"/>
      <c r="I84" s="11"/>
      <c r="J84" s="12"/>
      <c r="K84" s="12"/>
      <c r="L84" s="12"/>
      <c r="M84" s="12"/>
      <c r="N84" s="12"/>
      <c r="O84" s="12"/>
      <c r="P84" s="12"/>
      <c r="Q84" s="12"/>
      <c r="R84" s="12"/>
      <c r="S84" s="12"/>
      <c r="T84" s="12"/>
      <c r="U84" s="12"/>
      <c r="V84" s="12"/>
      <c r="W84" s="12"/>
      <c r="X84" s="12"/>
      <c r="Y84" s="12"/>
      <c r="Z84" s="12"/>
    </row>
    <row r="85" spans="1:26" ht="15.75" customHeight="1">
      <c r="A85" s="12"/>
      <c r="B85" s="12"/>
      <c r="C85" s="12"/>
      <c r="D85" s="12"/>
      <c r="E85" s="12"/>
      <c r="F85" s="12"/>
      <c r="G85" s="12"/>
      <c r="H85" s="12"/>
      <c r="I85" s="11"/>
      <c r="J85" s="12"/>
      <c r="K85" s="12"/>
      <c r="L85" s="12"/>
      <c r="M85" s="12"/>
      <c r="N85" s="12"/>
      <c r="O85" s="12"/>
      <c r="P85" s="12"/>
      <c r="Q85" s="12"/>
      <c r="R85" s="12"/>
      <c r="S85" s="12"/>
      <c r="T85" s="12"/>
      <c r="U85" s="12"/>
      <c r="V85" s="12"/>
      <c r="W85" s="12"/>
      <c r="X85" s="12"/>
      <c r="Y85" s="12"/>
      <c r="Z85" s="12"/>
    </row>
    <row r="86" spans="1:26" ht="15.75" customHeight="1">
      <c r="A86" s="12"/>
      <c r="B86" s="12"/>
      <c r="C86" s="12"/>
      <c r="D86" s="12"/>
      <c r="E86" s="12"/>
      <c r="F86" s="12"/>
      <c r="G86" s="12"/>
      <c r="H86" s="12"/>
      <c r="I86" s="11"/>
      <c r="J86" s="12"/>
      <c r="K86" s="12"/>
      <c r="L86" s="12"/>
      <c r="M86" s="12"/>
      <c r="N86" s="12"/>
      <c r="O86" s="12"/>
      <c r="P86" s="12"/>
      <c r="Q86" s="12"/>
      <c r="R86" s="12"/>
      <c r="S86" s="12"/>
      <c r="T86" s="12"/>
      <c r="U86" s="12"/>
      <c r="V86" s="12"/>
      <c r="W86" s="12"/>
      <c r="X86" s="12"/>
      <c r="Y86" s="12"/>
      <c r="Z86" s="12"/>
    </row>
    <row r="87" spans="1:26" ht="15.75" customHeight="1">
      <c r="A87" s="12"/>
      <c r="B87" s="12"/>
      <c r="C87" s="12"/>
      <c r="D87" s="12"/>
      <c r="E87" s="12"/>
      <c r="F87" s="12"/>
      <c r="G87" s="12"/>
      <c r="H87" s="12"/>
      <c r="I87" s="11"/>
      <c r="J87" s="12"/>
      <c r="K87" s="12"/>
      <c r="L87" s="12"/>
      <c r="M87" s="12"/>
      <c r="N87" s="12"/>
      <c r="O87" s="12"/>
      <c r="P87" s="12"/>
      <c r="Q87" s="12"/>
      <c r="R87" s="12"/>
      <c r="S87" s="12"/>
      <c r="T87" s="12"/>
      <c r="U87" s="12"/>
      <c r="V87" s="12"/>
      <c r="W87" s="12"/>
      <c r="X87" s="12"/>
      <c r="Y87" s="12"/>
      <c r="Z87" s="12"/>
    </row>
    <row r="88" spans="1:26" ht="15.75" customHeight="1">
      <c r="A88" s="12"/>
      <c r="B88" s="12"/>
      <c r="C88" s="12"/>
      <c r="D88" s="12"/>
      <c r="E88" s="12"/>
      <c r="F88" s="12"/>
      <c r="G88" s="12"/>
      <c r="H88" s="12"/>
      <c r="I88" s="11"/>
      <c r="J88" s="12"/>
      <c r="K88" s="12"/>
      <c r="L88" s="12"/>
      <c r="M88" s="12"/>
      <c r="N88" s="12"/>
      <c r="O88" s="12"/>
      <c r="P88" s="12"/>
      <c r="Q88" s="12"/>
      <c r="R88" s="12"/>
      <c r="S88" s="12"/>
      <c r="T88" s="12"/>
      <c r="U88" s="12"/>
      <c r="V88" s="12"/>
      <c r="W88" s="12"/>
      <c r="X88" s="12"/>
      <c r="Y88" s="12"/>
      <c r="Z88" s="12"/>
    </row>
    <row r="89" spans="1:26" ht="15.75" customHeight="1">
      <c r="A89" s="12"/>
      <c r="B89" s="12"/>
      <c r="C89" s="12"/>
      <c r="D89" s="12"/>
      <c r="E89" s="12"/>
      <c r="F89" s="12"/>
      <c r="G89" s="12"/>
      <c r="H89" s="12"/>
      <c r="I89" s="11"/>
      <c r="J89" s="12"/>
      <c r="K89" s="12"/>
      <c r="L89" s="12"/>
      <c r="M89" s="12"/>
      <c r="N89" s="12"/>
      <c r="O89" s="12"/>
      <c r="P89" s="12"/>
      <c r="Q89" s="12"/>
      <c r="R89" s="12"/>
      <c r="S89" s="12"/>
      <c r="T89" s="12"/>
      <c r="U89" s="12"/>
      <c r="V89" s="12"/>
      <c r="W89" s="12"/>
      <c r="X89" s="12"/>
      <c r="Y89" s="12"/>
      <c r="Z89" s="12"/>
    </row>
    <row r="90" spans="1:26" ht="15.75" customHeight="1">
      <c r="A90" s="12"/>
      <c r="B90" s="12"/>
      <c r="C90" s="12"/>
      <c r="D90" s="12"/>
      <c r="E90" s="12"/>
      <c r="F90" s="12"/>
      <c r="G90" s="12"/>
      <c r="H90" s="12"/>
      <c r="I90" s="11"/>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1"/>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1"/>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1"/>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1"/>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1"/>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1"/>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1"/>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1"/>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1"/>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1"/>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1"/>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1"/>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1"/>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1"/>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1"/>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1"/>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1"/>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1"/>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1"/>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1"/>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1"/>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1"/>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1"/>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1"/>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1"/>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1"/>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1"/>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1"/>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1"/>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1"/>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1"/>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1"/>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1"/>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1"/>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1"/>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1"/>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1"/>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1"/>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1"/>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1"/>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1"/>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1"/>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1"/>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1"/>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1"/>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1"/>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1"/>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1"/>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1"/>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1"/>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1"/>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1"/>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1"/>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1"/>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1"/>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1"/>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1"/>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1"/>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1"/>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1"/>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1"/>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1"/>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1"/>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1"/>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1"/>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1"/>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1"/>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1"/>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1"/>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1"/>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1"/>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1"/>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1"/>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1"/>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1"/>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1"/>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1"/>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1"/>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1"/>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1"/>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1"/>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1"/>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1"/>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1"/>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1"/>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1"/>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1"/>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1"/>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1"/>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1"/>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1"/>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1"/>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1"/>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1"/>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1"/>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1"/>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1"/>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1"/>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1"/>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1"/>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1"/>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1"/>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1"/>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1"/>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1"/>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1"/>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1"/>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1"/>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1"/>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1"/>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1"/>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1"/>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1"/>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1"/>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1"/>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1"/>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1"/>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1"/>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1"/>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1"/>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1"/>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1"/>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1"/>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1"/>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1"/>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1"/>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1"/>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1"/>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1"/>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1"/>
      <c r="J220" s="12"/>
      <c r="K220" s="12"/>
      <c r="L220" s="12"/>
      <c r="M220" s="12"/>
      <c r="N220" s="12"/>
      <c r="O220" s="12"/>
      <c r="P220" s="12"/>
      <c r="Q220" s="12"/>
      <c r="R220" s="12"/>
      <c r="S220" s="12"/>
      <c r="T220" s="12"/>
      <c r="U220" s="12"/>
      <c r="V220" s="12"/>
      <c r="W220" s="12"/>
      <c r="X220" s="12"/>
      <c r="Y220" s="12"/>
      <c r="Z220" s="1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Normal="100" workbookViewId="0"/>
  </sheetViews>
  <sheetFormatPr defaultColWidth="12.25" defaultRowHeight="15" customHeight="1"/>
  <cols>
    <col min="1" max="1" width="8" customWidth="1"/>
    <col min="2" max="2" width="9" customWidth="1"/>
    <col min="3" max="3" width="40.25" customWidth="1"/>
    <col min="4" max="4" width="19" customWidth="1"/>
    <col min="5" max="5" width="33.75" customWidth="1"/>
    <col min="6" max="6" width="20.625" customWidth="1"/>
    <col min="7" max="7" width="17.125" customWidth="1"/>
    <col min="8" max="8" width="39.25" customWidth="1"/>
    <col min="9" max="9" width="26.625" customWidth="1"/>
    <col min="10" max="10" width="12.625" customWidth="1"/>
    <col min="11" max="16" width="13.625" customWidth="1"/>
    <col min="17" max="17" width="32.625" customWidth="1"/>
    <col min="18" max="18" width="30.75" customWidth="1"/>
    <col min="19" max="19" width="30.125" customWidth="1"/>
    <col min="20" max="20" width="33.625" customWidth="1"/>
    <col min="21" max="21" width="28.5" customWidth="1"/>
    <col min="22" max="22" width="14.125" customWidth="1"/>
    <col min="23" max="23" width="36.75" customWidth="1"/>
    <col min="24" max="24" width="45.75" customWidth="1"/>
    <col min="25" max="26" width="7.625" customWidth="1"/>
  </cols>
  <sheetData>
    <row r="1" spans="1:26">
      <c r="A1" s="18" t="s">
        <v>131</v>
      </c>
      <c r="B1" s="2"/>
      <c r="C1" s="2"/>
      <c r="D1" s="2"/>
      <c r="E1" s="2"/>
      <c r="F1" s="2"/>
      <c r="G1" s="2"/>
      <c r="H1" s="2"/>
      <c r="I1" s="2"/>
      <c r="J1" s="2"/>
      <c r="K1" s="2"/>
      <c r="L1" s="2"/>
      <c r="M1" s="2"/>
      <c r="N1" s="2"/>
      <c r="O1" s="2"/>
      <c r="P1" s="2"/>
      <c r="Q1" s="2"/>
      <c r="R1" s="2"/>
      <c r="S1" s="2"/>
      <c r="T1" s="2"/>
      <c r="U1" s="2"/>
      <c r="V1" s="2"/>
      <c r="W1" s="2"/>
      <c r="X1" s="2"/>
      <c r="Y1" s="2"/>
      <c r="Z1" s="2"/>
    </row>
    <row r="2" spans="1:26">
      <c r="A2" s="2"/>
      <c r="B2" s="19" t="s">
        <v>132</v>
      </c>
      <c r="C2" s="2"/>
      <c r="D2" s="2"/>
      <c r="E2" s="2"/>
      <c r="F2" s="2"/>
      <c r="G2" s="2"/>
      <c r="H2" s="2"/>
      <c r="I2" s="2"/>
      <c r="J2" s="2"/>
      <c r="K2" s="2"/>
      <c r="L2" s="2"/>
      <c r="M2" s="2"/>
      <c r="N2" s="2"/>
      <c r="O2" s="2"/>
      <c r="P2" s="2"/>
      <c r="Q2" s="2"/>
      <c r="R2" s="2"/>
      <c r="S2" s="2"/>
      <c r="T2" s="2"/>
      <c r="U2" s="2"/>
      <c r="V2" s="2"/>
      <c r="W2" s="2"/>
      <c r="X2" s="2"/>
      <c r="Y2" s="2"/>
      <c r="Z2" s="2"/>
    </row>
    <row r="3" spans="1:26" ht="75">
      <c r="A3" s="2"/>
      <c r="B3" s="20" t="s">
        <v>133</v>
      </c>
      <c r="C3" s="20" t="s">
        <v>134</v>
      </c>
      <c r="D3" s="20" t="s">
        <v>135</v>
      </c>
      <c r="E3" s="20" t="s">
        <v>136</v>
      </c>
      <c r="F3" s="20" t="s">
        <v>137</v>
      </c>
      <c r="G3" s="20" t="s">
        <v>138</v>
      </c>
      <c r="H3" s="20" t="s">
        <v>139</v>
      </c>
      <c r="I3" s="20" t="s">
        <v>140</v>
      </c>
      <c r="J3" s="21" t="s">
        <v>141</v>
      </c>
      <c r="K3" s="21" t="s">
        <v>142</v>
      </c>
      <c r="L3" s="21" t="s">
        <v>143</v>
      </c>
      <c r="M3" s="21" t="s">
        <v>144</v>
      </c>
      <c r="N3" s="21" t="s">
        <v>145</v>
      </c>
      <c r="O3" s="21" t="s">
        <v>146</v>
      </c>
      <c r="P3" s="21" t="s">
        <v>147</v>
      </c>
      <c r="Q3" s="20" t="s">
        <v>148</v>
      </c>
      <c r="R3" s="20" t="s">
        <v>149</v>
      </c>
      <c r="S3" s="20" t="s">
        <v>150</v>
      </c>
      <c r="T3" s="20" t="s">
        <v>151</v>
      </c>
      <c r="U3" s="20" t="s">
        <v>152</v>
      </c>
      <c r="V3" s="20" t="s">
        <v>153</v>
      </c>
      <c r="W3" s="20" t="s">
        <v>154</v>
      </c>
      <c r="X3" s="20" t="s">
        <v>155</v>
      </c>
      <c r="Y3" s="2"/>
      <c r="Z3" s="2"/>
    </row>
    <row r="4" spans="1:26" ht="115.5" customHeight="1">
      <c r="A4" s="2"/>
      <c r="B4" s="17">
        <v>4</v>
      </c>
      <c r="C4" s="17" t="s">
        <v>89</v>
      </c>
      <c r="D4" s="17" t="s">
        <v>156</v>
      </c>
      <c r="E4" s="17"/>
      <c r="F4" s="17" t="s">
        <v>157</v>
      </c>
      <c r="G4" s="17" t="s">
        <v>158</v>
      </c>
      <c r="H4" s="17"/>
      <c r="I4" s="17" t="s">
        <v>159</v>
      </c>
      <c r="J4" s="17"/>
      <c r="K4" s="17"/>
      <c r="L4" s="17"/>
      <c r="M4" s="17"/>
      <c r="N4" s="17"/>
      <c r="O4" s="17"/>
      <c r="P4" s="17"/>
      <c r="Q4" s="17"/>
      <c r="R4" s="17"/>
      <c r="S4" s="17"/>
      <c r="T4" s="17" t="s">
        <v>160</v>
      </c>
      <c r="U4" s="17"/>
      <c r="V4" s="17"/>
      <c r="W4" s="17" t="s">
        <v>161</v>
      </c>
      <c r="X4" s="17" t="s">
        <v>162</v>
      </c>
      <c r="Y4" s="2"/>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2"/>
      <c r="B7" s="19" t="s">
        <v>163</v>
      </c>
      <c r="C7" s="2"/>
      <c r="D7" s="2"/>
      <c r="E7" s="2"/>
      <c r="F7" s="2"/>
      <c r="G7" s="2"/>
      <c r="H7" s="2"/>
      <c r="I7" s="2"/>
      <c r="J7" s="2"/>
      <c r="K7" s="2"/>
      <c r="L7" s="2"/>
      <c r="M7" s="2"/>
      <c r="N7" s="2"/>
      <c r="O7" s="2"/>
      <c r="P7" s="2"/>
      <c r="Q7" s="2"/>
      <c r="R7" s="2"/>
      <c r="S7" s="2"/>
      <c r="T7" s="2"/>
      <c r="U7" s="2"/>
      <c r="V7" s="2"/>
      <c r="W7" s="2"/>
      <c r="X7" s="2"/>
      <c r="Y7" s="2"/>
      <c r="Z7" s="2"/>
    </row>
    <row r="8" spans="1:26" ht="75">
      <c r="A8" s="2"/>
      <c r="B8" s="20" t="s">
        <v>133</v>
      </c>
      <c r="C8" s="20" t="s">
        <v>134</v>
      </c>
      <c r="D8" s="20" t="s">
        <v>135</v>
      </c>
      <c r="E8" s="20" t="s">
        <v>136</v>
      </c>
      <c r="F8" s="20" t="s">
        <v>137</v>
      </c>
      <c r="G8" s="20" t="s">
        <v>138</v>
      </c>
      <c r="H8" s="20" t="s">
        <v>139</v>
      </c>
      <c r="I8" s="20" t="s">
        <v>140</v>
      </c>
      <c r="J8" s="21" t="s">
        <v>141</v>
      </c>
      <c r="K8" s="21" t="s">
        <v>142</v>
      </c>
      <c r="L8" s="21" t="s">
        <v>143</v>
      </c>
      <c r="M8" s="21" t="s">
        <v>144</v>
      </c>
      <c r="N8" s="21" t="s">
        <v>145</v>
      </c>
      <c r="O8" s="21" t="s">
        <v>146</v>
      </c>
      <c r="P8" s="21" t="s">
        <v>147</v>
      </c>
      <c r="Q8" s="20" t="s">
        <v>148</v>
      </c>
      <c r="R8" s="20" t="s">
        <v>149</v>
      </c>
      <c r="S8" s="20" t="s">
        <v>150</v>
      </c>
      <c r="T8" s="20" t="s">
        <v>151</v>
      </c>
      <c r="U8" s="20" t="s">
        <v>152</v>
      </c>
      <c r="V8" s="20" t="s">
        <v>153</v>
      </c>
      <c r="W8" s="20" t="s">
        <v>154</v>
      </c>
      <c r="X8" s="20" t="s">
        <v>155</v>
      </c>
      <c r="Y8" s="2"/>
      <c r="Z8" s="2"/>
    </row>
    <row r="9" spans="1:26" ht="120">
      <c r="A9" s="2"/>
      <c r="B9" s="17">
        <v>4</v>
      </c>
      <c r="C9" s="22" t="s">
        <v>164</v>
      </c>
      <c r="D9" s="17" t="s">
        <v>156</v>
      </c>
      <c r="E9" s="17"/>
      <c r="F9" s="17" t="s">
        <v>157</v>
      </c>
      <c r="G9" s="17" t="s">
        <v>158</v>
      </c>
      <c r="H9" s="17" t="s">
        <v>165</v>
      </c>
      <c r="I9" s="17" t="s">
        <v>159</v>
      </c>
      <c r="J9" s="17">
        <v>51.75</v>
      </c>
      <c r="K9" s="17">
        <v>51</v>
      </c>
      <c r="L9" s="17">
        <v>51</v>
      </c>
      <c r="M9" s="17">
        <v>51</v>
      </c>
      <c r="N9" s="17">
        <v>51</v>
      </c>
      <c r="O9" s="17">
        <v>51</v>
      </c>
      <c r="P9" s="17">
        <v>51</v>
      </c>
      <c r="Q9" s="17" t="s">
        <v>69</v>
      </c>
      <c r="R9" s="17" t="s">
        <v>78</v>
      </c>
      <c r="S9" s="17" t="s">
        <v>166</v>
      </c>
      <c r="T9" s="17" t="s">
        <v>160</v>
      </c>
      <c r="U9" s="17" t="s">
        <v>76</v>
      </c>
      <c r="V9" s="17" t="s">
        <v>167</v>
      </c>
      <c r="W9" s="17" t="s">
        <v>168</v>
      </c>
      <c r="X9" s="17" t="s">
        <v>162</v>
      </c>
      <c r="Y9" s="2"/>
      <c r="Z9" s="2"/>
    </row>
    <row r="10" spans="1:26" ht="60">
      <c r="A10" s="2"/>
      <c r="B10" s="17">
        <v>4</v>
      </c>
      <c r="C10" s="17" t="s">
        <v>169</v>
      </c>
      <c r="D10" s="17" t="s">
        <v>156</v>
      </c>
      <c r="E10" s="17"/>
      <c r="F10" s="17" t="s">
        <v>157</v>
      </c>
      <c r="G10" s="17" t="s">
        <v>158</v>
      </c>
      <c r="H10" s="17" t="s">
        <v>170</v>
      </c>
      <c r="I10" s="17" t="s">
        <v>159</v>
      </c>
      <c r="J10" s="17">
        <v>67.33</v>
      </c>
      <c r="K10" s="17">
        <v>67.33</v>
      </c>
      <c r="L10" s="17">
        <v>66</v>
      </c>
      <c r="M10" s="17">
        <v>65</v>
      </c>
      <c r="N10" s="17">
        <v>64</v>
      </c>
      <c r="O10" s="17">
        <v>63</v>
      </c>
      <c r="P10" s="17">
        <v>62</v>
      </c>
      <c r="Q10" s="17" t="s">
        <v>64</v>
      </c>
      <c r="R10" s="17" t="s">
        <v>78</v>
      </c>
      <c r="S10" s="17" t="s">
        <v>171</v>
      </c>
      <c r="T10" s="17" t="s">
        <v>160</v>
      </c>
      <c r="U10" s="17" t="s">
        <v>76</v>
      </c>
      <c r="V10" s="17" t="s">
        <v>172</v>
      </c>
      <c r="W10" s="17" t="s">
        <v>173</v>
      </c>
      <c r="X10" s="17" t="s">
        <v>162</v>
      </c>
      <c r="Y10" s="2"/>
      <c r="Z10" s="2"/>
    </row>
    <row r="11" spans="1:26" ht="90">
      <c r="A11" s="2"/>
      <c r="B11" s="17">
        <v>4</v>
      </c>
      <c r="C11" s="17" t="s">
        <v>169</v>
      </c>
      <c r="D11" s="17" t="s">
        <v>156</v>
      </c>
      <c r="E11" s="17"/>
      <c r="F11" s="17" t="s">
        <v>157</v>
      </c>
      <c r="G11" s="17" t="s">
        <v>158</v>
      </c>
      <c r="H11" s="17" t="s">
        <v>170</v>
      </c>
      <c r="I11" s="17" t="s">
        <v>159</v>
      </c>
      <c r="J11" s="23">
        <v>0.71430000000000016</v>
      </c>
      <c r="K11" s="23">
        <v>0.7</v>
      </c>
      <c r="L11" s="23">
        <v>0.7</v>
      </c>
      <c r="M11" s="23">
        <v>0.7</v>
      </c>
      <c r="N11" s="23">
        <v>0.7</v>
      </c>
      <c r="O11" s="23">
        <v>0.7</v>
      </c>
      <c r="P11" s="23">
        <v>0.7</v>
      </c>
      <c r="Q11" s="17" t="s">
        <v>69</v>
      </c>
      <c r="R11" s="17" t="s">
        <v>78</v>
      </c>
      <c r="S11" s="17" t="s">
        <v>88</v>
      </c>
      <c r="T11" s="17" t="s">
        <v>160</v>
      </c>
      <c r="U11" s="17" t="s">
        <v>76</v>
      </c>
      <c r="V11" s="17" t="s">
        <v>66</v>
      </c>
      <c r="W11" s="17" t="s">
        <v>174</v>
      </c>
      <c r="X11" s="17" t="s">
        <v>162</v>
      </c>
      <c r="Y11" s="2"/>
      <c r="Z11" s="2"/>
    </row>
    <row r="12" spans="1:26" ht="60">
      <c r="A12" s="2"/>
      <c r="B12" s="17">
        <v>4</v>
      </c>
      <c r="C12" s="17" t="s">
        <v>169</v>
      </c>
      <c r="D12" s="17" t="s">
        <v>156</v>
      </c>
      <c r="E12" s="17"/>
      <c r="F12" s="17" t="s">
        <v>157</v>
      </c>
      <c r="G12" s="17" t="s">
        <v>158</v>
      </c>
      <c r="H12" s="17" t="s">
        <v>170</v>
      </c>
      <c r="I12" s="17" t="s">
        <v>159</v>
      </c>
      <c r="J12" s="17">
        <v>93</v>
      </c>
      <c r="K12" s="17">
        <v>90</v>
      </c>
      <c r="L12" s="17">
        <v>89</v>
      </c>
      <c r="M12" s="17">
        <v>88</v>
      </c>
      <c r="N12" s="17">
        <v>87</v>
      </c>
      <c r="O12" s="17">
        <v>86</v>
      </c>
      <c r="P12" s="17">
        <v>85</v>
      </c>
      <c r="Q12" s="17" t="s">
        <v>69</v>
      </c>
      <c r="R12" s="17" t="s">
        <v>78</v>
      </c>
      <c r="S12" s="17"/>
      <c r="T12" s="17" t="s">
        <v>160</v>
      </c>
      <c r="U12" s="17"/>
      <c r="V12" s="17"/>
      <c r="W12" s="17" t="s">
        <v>175</v>
      </c>
      <c r="X12" s="17" t="s">
        <v>162</v>
      </c>
      <c r="Y12" s="2"/>
      <c r="Z12" s="2"/>
    </row>
    <row r="13" spans="1:26" ht="60">
      <c r="A13" s="2"/>
      <c r="B13" s="17">
        <v>4</v>
      </c>
      <c r="C13" s="17" t="s">
        <v>169</v>
      </c>
      <c r="D13" s="17" t="s">
        <v>156</v>
      </c>
      <c r="E13" s="17"/>
      <c r="F13" s="17" t="s">
        <v>157</v>
      </c>
      <c r="G13" s="17" t="s">
        <v>158</v>
      </c>
      <c r="H13" s="17" t="s">
        <v>176</v>
      </c>
      <c r="I13" s="17" t="s">
        <v>159</v>
      </c>
      <c r="J13" s="17">
        <v>37.43</v>
      </c>
      <c r="K13" s="17">
        <v>37</v>
      </c>
      <c r="L13" s="17">
        <v>36</v>
      </c>
      <c r="M13" s="17">
        <v>35</v>
      </c>
      <c r="N13" s="17">
        <v>34</v>
      </c>
      <c r="O13" s="17">
        <v>33</v>
      </c>
      <c r="P13" s="17">
        <v>34</v>
      </c>
      <c r="Q13" s="17" t="s">
        <v>69</v>
      </c>
      <c r="R13" s="17" t="s">
        <v>78</v>
      </c>
      <c r="S13" s="17"/>
      <c r="T13" s="24" t="s">
        <v>177</v>
      </c>
      <c r="U13" s="17"/>
      <c r="V13" s="17"/>
      <c r="W13" s="17" t="s">
        <v>178</v>
      </c>
      <c r="X13" s="17" t="s">
        <v>162</v>
      </c>
      <c r="Y13" s="2"/>
      <c r="Z13" s="2"/>
    </row>
    <row r="14" spans="1:26" ht="60">
      <c r="A14" s="2"/>
      <c r="B14" s="17">
        <v>4</v>
      </c>
      <c r="C14" s="17" t="s">
        <v>169</v>
      </c>
      <c r="D14" s="17" t="s">
        <v>156</v>
      </c>
      <c r="E14" s="17"/>
      <c r="F14" s="17" t="s">
        <v>157</v>
      </c>
      <c r="G14" s="17" t="s">
        <v>158</v>
      </c>
      <c r="H14" s="17" t="s">
        <v>170</v>
      </c>
      <c r="I14" s="17" t="s">
        <v>159</v>
      </c>
      <c r="J14" s="17" t="s">
        <v>179</v>
      </c>
      <c r="K14" s="17" t="s">
        <v>179</v>
      </c>
      <c r="L14" s="17">
        <v>85</v>
      </c>
      <c r="M14" s="17">
        <v>84</v>
      </c>
      <c r="N14" s="17">
        <v>83</v>
      </c>
      <c r="O14" s="17">
        <v>82</v>
      </c>
      <c r="P14" s="17">
        <v>81</v>
      </c>
      <c r="Q14" s="17" t="s">
        <v>64</v>
      </c>
      <c r="R14" s="17" t="s">
        <v>78</v>
      </c>
      <c r="S14" s="17"/>
      <c r="T14" s="17" t="s">
        <v>160</v>
      </c>
      <c r="U14" s="17" t="s">
        <v>76</v>
      </c>
      <c r="V14" s="17"/>
      <c r="W14" s="17" t="s">
        <v>180</v>
      </c>
      <c r="X14" s="17" t="s">
        <v>162</v>
      </c>
      <c r="Y14" s="2"/>
      <c r="Z14" s="2"/>
    </row>
    <row r="15" spans="1:26" ht="60">
      <c r="A15" s="2"/>
      <c r="B15" s="17">
        <v>4</v>
      </c>
      <c r="C15" s="17" t="s">
        <v>169</v>
      </c>
      <c r="D15" s="17" t="s">
        <v>156</v>
      </c>
      <c r="E15" s="17"/>
      <c r="F15" s="17" t="s">
        <v>157</v>
      </c>
      <c r="G15" s="17" t="s">
        <v>158</v>
      </c>
      <c r="H15" s="17" t="s">
        <v>170</v>
      </c>
      <c r="I15" s="17" t="s">
        <v>159</v>
      </c>
      <c r="J15" s="17">
        <v>70.97</v>
      </c>
      <c r="K15" s="17">
        <v>70</v>
      </c>
      <c r="L15" s="17">
        <v>69</v>
      </c>
      <c r="M15" s="17">
        <v>68</v>
      </c>
      <c r="N15" s="17">
        <v>67</v>
      </c>
      <c r="O15" s="17">
        <v>66</v>
      </c>
      <c r="P15" s="17">
        <v>65</v>
      </c>
      <c r="Q15" s="17" t="s">
        <v>64</v>
      </c>
      <c r="R15" s="17" t="s">
        <v>78</v>
      </c>
      <c r="S15" s="17"/>
      <c r="T15" s="17" t="s">
        <v>160</v>
      </c>
      <c r="U15" s="17" t="s">
        <v>76</v>
      </c>
      <c r="V15" s="17"/>
      <c r="W15" s="17" t="s">
        <v>181</v>
      </c>
      <c r="X15" s="17" t="s">
        <v>162</v>
      </c>
      <c r="Y15" s="2"/>
      <c r="Z15" s="2"/>
    </row>
    <row r="16" spans="1:26" ht="60">
      <c r="A16" s="2"/>
      <c r="B16" s="17">
        <v>4</v>
      </c>
      <c r="C16" s="17" t="s">
        <v>182</v>
      </c>
      <c r="D16" s="17" t="s">
        <v>156</v>
      </c>
      <c r="E16" s="17"/>
      <c r="F16" s="17" t="s">
        <v>157</v>
      </c>
      <c r="G16" s="17" t="s">
        <v>158</v>
      </c>
      <c r="H16" s="17" t="s">
        <v>170</v>
      </c>
      <c r="I16" s="17" t="s">
        <v>159</v>
      </c>
      <c r="J16" s="17">
        <v>34.78</v>
      </c>
      <c r="K16" s="17">
        <v>34.78</v>
      </c>
      <c r="L16" s="17">
        <v>34.78</v>
      </c>
      <c r="M16" s="17">
        <v>34</v>
      </c>
      <c r="N16" s="17">
        <v>34</v>
      </c>
      <c r="O16" s="17">
        <v>33</v>
      </c>
      <c r="P16" s="17">
        <v>32</v>
      </c>
      <c r="Q16" s="17" t="s">
        <v>69</v>
      </c>
      <c r="R16" s="17" t="s">
        <v>78</v>
      </c>
      <c r="S16" s="17" t="s">
        <v>91</v>
      </c>
      <c r="T16" s="24" t="s">
        <v>177</v>
      </c>
      <c r="U16" s="17" t="s">
        <v>76</v>
      </c>
      <c r="V16" s="17"/>
      <c r="W16" s="17" t="s">
        <v>183</v>
      </c>
      <c r="X16" s="17" t="s">
        <v>162</v>
      </c>
      <c r="Y16" s="2"/>
      <c r="Z16" s="2"/>
    </row>
    <row r="17" spans="1:26" ht="60">
      <c r="A17" s="2"/>
      <c r="B17" s="17">
        <v>4</v>
      </c>
      <c r="C17" s="17" t="s">
        <v>169</v>
      </c>
      <c r="D17" s="17" t="s">
        <v>156</v>
      </c>
      <c r="E17" s="17"/>
      <c r="F17" s="17" t="s">
        <v>157</v>
      </c>
      <c r="G17" s="17" t="s">
        <v>158</v>
      </c>
      <c r="H17" s="17" t="s">
        <v>170</v>
      </c>
      <c r="I17" s="17" t="s">
        <v>159</v>
      </c>
      <c r="J17" s="17">
        <v>85.71</v>
      </c>
      <c r="K17" s="17">
        <v>81.400000000000006</v>
      </c>
      <c r="L17" s="17">
        <v>77.3</v>
      </c>
      <c r="M17" s="17">
        <v>73.400000000000006</v>
      </c>
      <c r="N17" s="17">
        <v>69.8</v>
      </c>
      <c r="O17" s="17">
        <v>66.3</v>
      </c>
      <c r="P17" s="17">
        <v>62.9</v>
      </c>
      <c r="Q17" s="17" t="s">
        <v>69</v>
      </c>
      <c r="R17" s="17" t="s">
        <v>78</v>
      </c>
      <c r="S17" s="17" t="s">
        <v>91</v>
      </c>
      <c r="T17" s="17" t="s">
        <v>160</v>
      </c>
      <c r="U17" s="17"/>
      <c r="V17" s="17"/>
      <c r="W17" s="17" t="s">
        <v>184</v>
      </c>
      <c r="X17" s="17" t="s">
        <v>162</v>
      </c>
      <c r="Y17" s="2"/>
      <c r="Z17" s="2"/>
    </row>
    <row r="18" spans="1:26" ht="60">
      <c r="A18" s="2"/>
      <c r="B18" s="17">
        <v>4</v>
      </c>
      <c r="C18" s="17" t="s">
        <v>169</v>
      </c>
      <c r="D18" s="17" t="s">
        <v>156</v>
      </c>
      <c r="E18" s="17"/>
      <c r="F18" s="17" t="s">
        <v>157</v>
      </c>
      <c r="G18" s="17" t="s">
        <v>158</v>
      </c>
      <c r="H18" s="17" t="s">
        <v>170</v>
      </c>
      <c r="I18" s="17" t="s">
        <v>159</v>
      </c>
      <c r="J18" s="17">
        <v>45</v>
      </c>
      <c r="K18" s="17">
        <v>40</v>
      </c>
      <c r="L18" s="17">
        <v>40</v>
      </c>
      <c r="M18" s="17">
        <v>35</v>
      </c>
      <c r="N18" s="17">
        <v>35</v>
      </c>
      <c r="O18" s="17">
        <v>30</v>
      </c>
      <c r="P18" s="17">
        <v>30</v>
      </c>
      <c r="Q18" s="17" t="s">
        <v>64</v>
      </c>
      <c r="R18" s="17" t="s">
        <v>78</v>
      </c>
      <c r="S18" s="17"/>
      <c r="T18" s="17" t="s">
        <v>160</v>
      </c>
      <c r="U18" s="17" t="s">
        <v>76</v>
      </c>
      <c r="V18" s="17"/>
      <c r="W18" s="17" t="s">
        <v>185</v>
      </c>
      <c r="X18" s="17" t="s">
        <v>162</v>
      </c>
      <c r="Y18" s="2"/>
      <c r="Z18" s="2"/>
    </row>
    <row r="19" spans="1:26" ht="60">
      <c r="A19" s="2"/>
      <c r="B19" s="17">
        <v>4</v>
      </c>
      <c r="C19" s="17" t="s">
        <v>169</v>
      </c>
      <c r="D19" s="17" t="s">
        <v>156</v>
      </c>
      <c r="E19" s="17"/>
      <c r="F19" s="17" t="s">
        <v>157</v>
      </c>
      <c r="G19" s="17" t="s">
        <v>158</v>
      </c>
      <c r="H19" s="15" t="s">
        <v>170</v>
      </c>
      <c r="I19" s="17" t="s">
        <v>159</v>
      </c>
      <c r="J19" s="23">
        <v>0.78979999999999995</v>
      </c>
      <c r="K19" s="23">
        <v>0.78979999999999995</v>
      </c>
      <c r="L19" s="23">
        <v>0.78979999999999995</v>
      </c>
      <c r="M19" s="25">
        <v>0.78</v>
      </c>
      <c r="N19" s="17" t="s">
        <v>186</v>
      </c>
      <c r="O19" s="25">
        <v>0.77</v>
      </c>
      <c r="P19" s="25">
        <v>0.77</v>
      </c>
      <c r="Q19" s="17" t="s">
        <v>69</v>
      </c>
      <c r="R19" s="17" t="s">
        <v>78</v>
      </c>
      <c r="S19" s="17" t="s">
        <v>187</v>
      </c>
      <c r="T19" s="17" t="s">
        <v>160</v>
      </c>
      <c r="U19" s="17" t="s">
        <v>76</v>
      </c>
      <c r="V19" s="17"/>
      <c r="W19" s="17" t="s">
        <v>188</v>
      </c>
      <c r="X19" s="17" t="s">
        <v>162</v>
      </c>
      <c r="Y19" s="2"/>
      <c r="Z19" s="2"/>
    </row>
    <row r="20" spans="1:26" ht="60">
      <c r="A20" s="2"/>
      <c r="B20" s="17">
        <v>4</v>
      </c>
      <c r="C20" s="17" t="s">
        <v>169</v>
      </c>
      <c r="D20" s="17" t="s">
        <v>156</v>
      </c>
      <c r="E20" s="17"/>
      <c r="F20" s="17" t="s">
        <v>157</v>
      </c>
      <c r="G20" s="17" t="s">
        <v>158</v>
      </c>
      <c r="H20" s="17" t="s">
        <v>170</v>
      </c>
      <c r="I20" s="17" t="s">
        <v>159</v>
      </c>
      <c r="J20" s="17">
        <v>88.48</v>
      </c>
      <c r="K20" s="17">
        <v>87</v>
      </c>
      <c r="L20" s="17">
        <v>86</v>
      </c>
      <c r="M20" s="17">
        <v>84</v>
      </c>
      <c r="N20" s="17">
        <v>82</v>
      </c>
      <c r="O20" s="17">
        <v>80</v>
      </c>
      <c r="P20" s="17">
        <v>78</v>
      </c>
      <c r="Q20" s="17" t="s">
        <v>69</v>
      </c>
      <c r="R20" s="17" t="s">
        <v>78</v>
      </c>
      <c r="S20" s="17"/>
      <c r="T20" s="17" t="s">
        <v>160</v>
      </c>
      <c r="U20" s="17" t="s">
        <v>76</v>
      </c>
      <c r="V20" s="17"/>
      <c r="W20" s="17" t="s">
        <v>189</v>
      </c>
      <c r="X20" s="17" t="s">
        <v>162</v>
      </c>
      <c r="Y20" s="2"/>
      <c r="Z20" s="2"/>
    </row>
    <row r="21" spans="1:26" ht="15.75" customHeight="1">
      <c r="A21" s="2"/>
      <c r="B21" s="17">
        <v>4</v>
      </c>
      <c r="C21" s="17" t="s">
        <v>169</v>
      </c>
      <c r="D21" s="17" t="s">
        <v>156</v>
      </c>
      <c r="E21" s="17"/>
      <c r="F21" s="17" t="s">
        <v>157</v>
      </c>
      <c r="G21" s="17" t="s">
        <v>158</v>
      </c>
      <c r="H21" s="17" t="s">
        <v>170</v>
      </c>
      <c r="I21" s="17" t="s">
        <v>159</v>
      </c>
      <c r="J21" s="17">
        <v>91.8</v>
      </c>
      <c r="K21" s="17">
        <v>90</v>
      </c>
      <c r="L21" s="17">
        <v>87</v>
      </c>
      <c r="M21" s="17">
        <v>84</v>
      </c>
      <c r="N21" s="17">
        <v>83.5</v>
      </c>
      <c r="O21" s="17">
        <v>83</v>
      </c>
      <c r="P21" s="17">
        <v>82.5</v>
      </c>
      <c r="Q21" s="17" t="s">
        <v>74</v>
      </c>
      <c r="R21" s="17" t="s">
        <v>78</v>
      </c>
      <c r="S21" s="17" t="s">
        <v>187</v>
      </c>
      <c r="T21" s="24" t="s">
        <v>160</v>
      </c>
      <c r="U21" s="17" t="s">
        <v>76</v>
      </c>
      <c r="V21" s="17"/>
      <c r="W21" s="17" t="s">
        <v>190</v>
      </c>
      <c r="X21" s="17" t="s">
        <v>162</v>
      </c>
      <c r="Y21" s="2"/>
      <c r="Z21" s="2"/>
    </row>
    <row r="22" spans="1:26" ht="15.75" customHeight="1">
      <c r="A22" s="2"/>
      <c r="B22" s="17">
        <v>4</v>
      </c>
      <c r="C22" s="17" t="s">
        <v>169</v>
      </c>
      <c r="D22" s="17" t="s">
        <v>156</v>
      </c>
      <c r="E22" s="17"/>
      <c r="F22" s="17" t="s">
        <v>157</v>
      </c>
      <c r="G22" s="17" t="s">
        <v>158</v>
      </c>
      <c r="H22" s="26" t="s">
        <v>165</v>
      </c>
      <c r="I22" s="17" t="s">
        <v>159</v>
      </c>
      <c r="J22" s="27">
        <v>0.2</v>
      </c>
      <c r="K22" s="27">
        <v>0.2</v>
      </c>
      <c r="L22" s="27">
        <v>0.2</v>
      </c>
      <c r="M22" s="27">
        <v>0.2</v>
      </c>
      <c r="N22" s="27">
        <v>0.2</v>
      </c>
      <c r="O22" s="27">
        <v>0.2</v>
      </c>
      <c r="P22" s="27">
        <v>0.2</v>
      </c>
      <c r="Q22" s="26" t="s">
        <v>69</v>
      </c>
      <c r="R22" s="26" t="s">
        <v>78</v>
      </c>
      <c r="S22" s="26" t="s">
        <v>75</v>
      </c>
      <c r="T22" s="17" t="s">
        <v>160</v>
      </c>
      <c r="U22" s="26" t="s">
        <v>76</v>
      </c>
      <c r="V22" s="17"/>
      <c r="W22" s="26" t="s">
        <v>191</v>
      </c>
      <c r="X22" s="17" t="s">
        <v>162</v>
      </c>
      <c r="Y22" s="2"/>
      <c r="Z22" s="2"/>
    </row>
    <row r="23" spans="1:26" ht="15.75" customHeight="1">
      <c r="A23" s="2"/>
      <c r="B23" s="17">
        <v>4</v>
      </c>
      <c r="C23" s="17" t="s">
        <v>169</v>
      </c>
      <c r="D23" s="17" t="s">
        <v>156</v>
      </c>
      <c r="E23" s="17"/>
      <c r="F23" s="17" t="s">
        <v>157</v>
      </c>
      <c r="G23" s="17" t="s">
        <v>158</v>
      </c>
      <c r="H23" s="17" t="s">
        <v>170</v>
      </c>
      <c r="I23" s="17" t="s">
        <v>159</v>
      </c>
      <c r="J23" s="17">
        <v>89.81</v>
      </c>
      <c r="K23" s="17">
        <v>89</v>
      </c>
      <c r="L23" s="17">
        <v>89</v>
      </c>
      <c r="M23" s="17">
        <v>89</v>
      </c>
      <c r="N23" s="17">
        <v>87</v>
      </c>
      <c r="O23" s="17">
        <v>85</v>
      </c>
      <c r="P23" s="17">
        <v>83</v>
      </c>
      <c r="Q23" s="17" t="s">
        <v>74</v>
      </c>
      <c r="R23" s="17" t="s">
        <v>78</v>
      </c>
      <c r="S23" s="17" t="s">
        <v>91</v>
      </c>
      <c r="T23" s="17" t="s">
        <v>160</v>
      </c>
      <c r="U23" s="17" t="s">
        <v>76</v>
      </c>
      <c r="V23" s="17"/>
      <c r="W23" s="26" t="s">
        <v>192</v>
      </c>
      <c r="X23" s="17" t="s">
        <v>193</v>
      </c>
      <c r="Y23" s="2"/>
      <c r="Z23" s="2"/>
    </row>
    <row r="24" spans="1:26" ht="15.75" customHeight="1">
      <c r="A24" s="2"/>
      <c r="B24" s="17">
        <v>4</v>
      </c>
      <c r="C24" s="17" t="s">
        <v>169</v>
      </c>
      <c r="D24" s="17" t="s">
        <v>156</v>
      </c>
      <c r="E24" s="17"/>
      <c r="F24" s="17" t="s">
        <v>157</v>
      </c>
      <c r="G24" s="17" t="s">
        <v>158</v>
      </c>
      <c r="H24" s="17" t="s">
        <v>170</v>
      </c>
      <c r="I24" s="17" t="s">
        <v>159</v>
      </c>
      <c r="J24" s="17">
        <v>48</v>
      </c>
      <c r="K24" s="17">
        <v>43</v>
      </c>
      <c r="L24" s="17">
        <v>38</v>
      </c>
      <c r="M24" s="17">
        <v>33</v>
      </c>
      <c r="N24" s="17">
        <v>28</v>
      </c>
      <c r="O24" s="17">
        <v>23</v>
      </c>
      <c r="P24" s="17">
        <v>18</v>
      </c>
      <c r="Q24" s="17" t="s">
        <v>69</v>
      </c>
      <c r="R24" s="17" t="s">
        <v>78</v>
      </c>
      <c r="S24" s="17"/>
      <c r="T24" s="17" t="s">
        <v>160</v>
      </c>
      <c r="U24" s="17" t="s">
        <v>76</v>
      </c>
      <c r="V24" s="17"/>
      <c r="W24" s="17" t="s">
        <v>194</v>
      </c>
      <c r="X24" s="17" t="s">
        <v>162</v>
      </c>
      <c r="Y24" s="2"/>
      <c r="Z24" s="2"/>
    </row>
    <row r="25" spans="1:26" ht="15.75" customHeight="1">
      <c r="A25" s="2"/>
      <c r="B25" s="17">
        <v>4</v>
      </c>
      <c r="C25" s="17" t="s">
        <v>169</v>
      </c>
      <c r="D25" s="17" t="s">
        <v>156</v>
      </c>
      <c r="E25" s="17"/>
      <c r="F25" s="17" t="s">
        <v>157</v>
      </c>
      <c r="G25" s="17" t="s">
        <v>158</v>
      </c>
      <c r="H25" s="17" t="s">
        <v>170</v>
      </c>
      <c r="I25" s="17" t="s">
        <v>159</v>
      </c>
      <c r="J25" s="17">
        <v>76.14</v>
      </c>
      <c r="K25" s="17">
        <v>76.14</v>
      </c>
      <c r="L25" s="17">
        <v>76.14</v>
      </c>
      <c r="M25" s="17">
        <v>76.14</v>
      </c>
      <c r="N25" s="17">
        <v>76.14</v>
      </c>
      <c r="O25" s="17">
        <v>75</v>
      </c>
      <c r="P25" s="17">
        <v>74</v>
      </c>
      <c r="Q25" s="17" t="s">
        <v>69</v>
      </c>
      <c r="R25" s="17" t="s">
        <v>78</v>
      </c>
      <c r="S25" s="17"/>
      <c r="T25" s="17" t="s">
        <v>160</v>
      </c>
      <c r="U25" s="17" t="s">
        <v>76</v>
      </c>
      <c r="V25" s="17"/>
      <c r="W25" s="17" t="s">
        <v>195</v>
      </c>
      <c r="X25" s="17" t="s">
        <v>162</v>
      </c>
      <c r="Y25" s="2"/>
      <c r="Z25" s="2"/>
    </row>
    <row r="26" spans="1:26" ht="15.75" customHeight="1">
      <c r="A26" s="2"/>
      <c r="B26" s="17">
        <v>4</v>
      </c>
      <c r="C26" s="17" t="s">
        <v>169</v>
      </c>
      <c r="D26" s="17" t="s">
        <v>156</v>
      </c>
      <c r="E26" s="17"/>
      <c r="F26" s="17" t="s">
        <v>157</v>
      </c>
      <c r="G26" s="17" t="s">
        <v>158</v>
      </c>
      <c r="H26" s="17" t="s">
        <v>170</v>
      </c>
      <c r="I26" s="17" t="s">
        <v>159</v>
      </c>
      <c r="J26" s="17">
        <v>68.510000000000005</v>
      </c>
      <c r="K26" s="17">
        <v>68.510000000000005</v>
      </c>
      <c r="L26" s="17">
        <v>68.510000000000005</v>
      </c>
      <c r="M26" s="17">
        <v>67.2</v>
      </c>
      <c r="N26" s="17">
        <v>65.3</v>
      </c>
      <c r="O26" s="17">
        <v>63.2</v>
      </c>
      <c r="P26" s="17">
        <v>61.66</v>
      </c>
      <c r="Q26" s="17" t="s">
        <v>69</v>
      </c>
      <c r="R26" s="17" t="s">
        <v>78</v>
      </c>
      <c r="S26" s="17" t="s">
        <v>196</v>
      </c>
      <c r="T26" s="17" t="s">
        <v>160</v>
      </c>
      <c r="U26" s="17" t="s">
        <v>76</v>
      </c>
      <c r="V26" s="17" t="s">
        <v>197</v>
      </c>
      <c r="W26" s="17" t="s">
        <v>198</v>
      </c>
      <c r="X26" s="17" t="s">
        <v>162</v>
      </c>
      <c r="Y26" s="2"/>
      <c r="Z26" s="2"/>
    </row>
    <row r="27" spans="1:26" ht="15.75" customHeight="1">
      <c r="A27" s="2"/>
      <c r="B27" s="17">
        <v>4</v>
      </c>
      <c r="C27" s="17" t="s">
        <v>169</v>
      </c>
      <c r="D27" s="17" t="s">
        <v>156</v>
      </c>
      <c r="E27" s="17"/>
      <c r="F27" s="17" t="s">
        <v>157</v>
      </c>
      <c r="G27" s="17" t="s">
        <v>158</v>
      </c>
      <c r="H27" s="17" t="s">
        <v>170</v>
      </c>
      <c r="I27" s="17" t="s">
        <v>159</v>
      </c>
      <c r="J27" s="23">
        <v>0.76870000000000005</v>
      </c>
      <c r="K27" s="23">
        <v>0.77864999999999984</v>
      </c>
      <c r="L27" s="23">
        <v>0.72500000000000009</v>
      </c>
      <c r="M27" s="23">
        <v>0.65</v>
      </c>
      <c r="N27" s="23">
        <v>0.60000000000000009</v>
      </c>
      <c r="O27" s="23">
        <v>0.5</v>
      </c>
      <c r="P27" s="23">
        <v>0.38500000000000001</v>
      </c>
      <c r="Q27" s="17" t="s">
        <v>69</v>
      </c>
      <c r="R27" s="17" t="s">
        <v>78</v>
      </c>
      <c r="S27" s="17"/>
      <c r="T27" s="17" t="s">
        <v>160</v>
      </c>
      <c r="U27" s="17" t="s">
        <v>76</v>
      </c>
      <c r="V27" s="17"/>
      <c r="W27" s="17" t="s">
        <v>199</v>
      </c>
      <c r="X27" s="17" t="s">
        <v>162</v>
      </c>
      <c r="Y27" s="2"/>
      <c r="Z27" s="2"/>
    </row>
    <row r="28" spans="1:26" ht="15.75" customHeight="1">
      <c r="A28" s="2"/>
      <c r="B28" s="17">
        <v>4</v>
      </c>
      <c r="C28" s="17" t="s">
        <v>169</v>
      </c>
      <c r="D28" s="17" t="s">
        <v>156</v>
      </c>
      <c r="E28" s="17"/>
      <c r="F28" s="17" t="s">
        <v>157</v>
      </c>
      <c r="G28" s="17" t="s">
        <v>158</v>
      </c>
      <c r="H28" s="17" t="s">
        <v>170</v>
      </c>
      <c r="I28" s="17" t="s">
        <v>159</v>
      </c>
      <c r="J28" s="17">
        <v>40</v>
      </c>
      <c r="K28" s="17">
        <v>50</v>
      </c>
      <c r="L28" s="17">
        <v>60</v>
      </c>
      <c r="M28" s="17">
        <v>60</v>
      </c>
      <c r="N28" s="17">
        <v>70</v>
      </c>
      <c r="O28" s="17">
        <v>70</v>
      </c>
      <c r="P28" s="17">
        <v>80</v>
      </c>
      <c r="Q28" s="17" t="s">
        <v>69</v>
      </c>
      <c r="R28" s="17" t="s">
        <v>78</v>
      </c>
      <c r="S28" s="17"/>
      <c r="T28" s="17" t="s">
        <v>160</v>
      </c>
      <c r="U28" s="17"/>
      <c r="V28" s="17"/>
      <c r="W28" s="17" t="s">
        <v>200</v>
      </c>
      <c r="X28" s="17" t="s">
        <v>162</v>
      </c>
      <c r="Y28" s="2"/>
      <c r="Z28" s="2"/>
    </row>
    <row r="29" spans="1:26" ht="15.75" customHeight="1">
      <c r="A29" s="2"/>
      <c r="B29" s="17">
        <v>4</v>
      </c>
      <c r="C29" s="17" t="s">
        <v>169</v>
      </c>
      <c r="D29" s="17" t="s">
        <v>156</v>
      </c>
      <c r="E29" s="17"/>
      <c r="F29" s="17" t="s">
        <v>157</v>
      </c>
      <c r="G29" s="17" t="s">
        <v>158</v>
      </c>
      <c r="H29" s="17" t="s">
        <v>170</v>
      </c>
      <c r="I29" s="17" t="s">
        <v>159</v>
      </c>
      <c r="J29" s="17">
        <v>71.64</v>
      </c>
      <c r="K29" s="17">
        <v>70</v>
      </c>
      <c r="L29" s="17">
        <v>65</v>
      </c>
      <c r="M29" s="17">
        <v>60</v>
      </c>
      <c r="N29" s="17">
        <v>55</v>
      </c>
      <c r="O29" s="17">
        <v>50</v>
      </c>
      <c r="P29" s="17">
        <v>45</v>
      </c>
      <c r="Q29" s="17" t="s">
        <v>69</v>
      </c>
      <c r="R29" s="17" t="s">
        <v>78</v>
      </c>
      <c r="S29" s="17" t="s">
        <v>201</v>
      </c>
      <c r="T29" s="17" t="s">
        <v>160</v>
      </c>
      <c r="U29" s="17" t="s">
        <v>76</v>
      </c>
      <c r="V29" s="17"/>
      <c r="W29" s="17" t="s">
        <v>202</v>
      </c>
      <c r="X29" s="17" t="s">
        <v>162</v>
      </c>
      <c r="Y29" s="2"/>
      <c r="Z29" s="2"/>
    </row>
    <row r="30" spans="1:26" ht="15.75" customHeight="1">
      <c r="A30" s="2"/>
      <c r="B30" s="17">
        <v>4</v>
      </c>
      <c r="C30" s="17" t="s">
        <v>169</v>
      </c>
      <c r="D30" s="17" t="s">
        <v>156</v>
      </c>
      <c r="E30" s="17"/>
      <c r="F30" s="17" t="s">
        <v>157</v>
      </c>
      <c r="G30" s="17" t="s">
        <v>158</v>
      </c>
      <c r="H30" s="17" t="s">
        <v>170</v>
      </c>
      <c r="I30" s="17" t="s">
        <v>159</v>
      </c>
      <c r="J30" s="17">
        <v>68.42</v>
      </c>
      <c r="K30" s="17">
        <v>63</v>
      </c>
      <c r="L30" s="17">
        <v>57.58</v>
      </c>
      <c r="M30" s="17">
        <v>52.16</v>
      </c>
      <c r="N30" s="17">
        <v>46.74</v>
      </c>
      <c r="O30" s="17">
        <v>41.32</v>
      </c>
      <c r="P30" s="17">
        <v>35.9</v>
      </c>
      <c r="Q30" s="17" t="s">
        <v>69</v>
      </c>
      <c r="R30" s="17" t="s">
        <v>78</v>
      </c>
      <c r="S30" s="17"/>
      <c r="T30" s="17" t="s">
        <v>160</v>
      </c>
      <c r="U30" s="17" t="s">
        <v>76</v>
      </c>
      <c r="V30" s="17"/>
      <c r="W30" s="17" t="s">
        <v>203</v>
      </c>
      <c r="X30" s="17" t="s">
        <v>162</v>
      </c>
      <c r="Y30" s="2"/>
      <c r="Z30" s="2"/>
    </row>
    <row r="31" spans="1:26" ht="15.75" customHeight="1">
      <c r="A31" s="2"/>
      <c r="B31" s="17">
        <v>4</v>
      </c>
      <c r="C31" s="17" t="s">
        <v>169</v>
      </c>
      <c r="D31" s="17" t="s">
        <v>156</v>
      </c>
      <c r="E31" s="17"/>
      <c r="F31" s="17" t="s">
        <v>157</v>
      </c>
      <c r="G31" s="17" t="s">
        <v>158</v>
      </c>
      <c r="H31" s="17" t="s">
        <v>170</v>
      </c>
      <c r="I31" s="17" t="s">
        <v>159</v>
      </c>
      <c r="J31" s="17">
        <v>73.91</v>
      </c>
      <c r="K31" s="17">
        <v>70</v>
      </c>
      <c r="L31" s="17">
        <v>65</v>
      </c>
      <c r="M31" s="17">
        <v>60</v>
      </c>
      <c r="N31" s="17">
        <v>55</v>
      </c>
      <c r="O31" s="17">
        <v>50</v>
      </c>
      <c r="P31" s="17">
        <v>45</v>
      </c>
      <c r="Q31" s="17" t="s">
        <v>69</v>
      </c>
      <c r="R31" s="17" t="s">
        <v>78</v>
      </c>
      <c r="S31" s="17" t="s">
        <v>204</v>
      </c>
      <c r="T31" s="17" t="s">
        <v>160</v>
      </c>
      <c r="U31" s="17" t="s">
        <v>76</v>
      </c>
      <c r="V31" s="17" t="s">
        <v>205</v>
      </c>
      <c r="W31" s="17" t="s">
        <v>206</v>
      </c>
      <c r="X31" s="17" t="s">
        <v>162</v>
      </c>
      <c r="Y31" s="2"/>
      <c r="Z31" s="2"/>
    </row>
    <row r="32" spans="1:26" ht="15.75" customHeight="1">
      <c r="A32" s="2"/>
      <c r="B32" s="17">
        <v>4</v>
      </c>
      <c r="C32" s="17" t="s">
        <v>169</v>
      </c>
      <c r="D32" s="17" t="s">
        <v>156</v>
      </c>
      <c r="E32" s="17"/>
      <c r="F32" s="17" t="s">
        <v>157</v>
      </c>
      <c r="G32" s="17" t="s">
        <v>158</v>
      </c>
      <c r="H32" s="17" t="s">
        <v>170</v>
      </c>
      <c r="I32" s="17" t="s">
        <v>159</v>
      </c>
      <c r="J32" s="17">
        <v>82.86</v>
      </c>
      <c r="K32" s="17">
        <v>80</v>
      </c>
      <c r="L32" s="17">
        <v>78</v>
      </c>
      <c r="M32" s="17">
        <v>76</v>
      </c>
      <c r="N32" s="17">
        <v>74</v>
      </c>
      <c r="O32" s="17">
        <v>73</v>
      </c>
      <c r="P32" s="17">
        <v>72</v>
      </c>
      <c r="Q32" s="17" t="s">
        <v>69</v>
      </c>
      <c r="R32" s="17" t="s">
        <v>78</v>
      </c>
      <c r="S32" s="17"/>
      <c r="T32" s="17" t="s">
        <v>160</v>
      </c>
      <c r="U32" s="17"/>
      <c r="V32" s="17"/>
      <c r="W32" s="17" t="s">
        <v>207</v>
      </c>
      <c r="X32" s="17" t="s">
        <v>162</v>
      </c>
      <c r="Y32" s="2"/>
      <c r="Z32" s="2"/>
    </row>
    <row r="33" spans="1:26" ht="15.75" customHeight="1">
      <c r="A33" s="2"/>
      <c r="B33" s="17">
        <v>4</v>
      </c>
      <c r="C33" s="17" t="s">
        <v>169</v>
      </c>
      <c r="D33" s="17" t="s">
        <v>156</v>
      </c>
      <c r="E33" s="17"/>
      <c r="F33" s="17" t="s">
        <v>157</v>
      </c>
      <c r="G33" s="17" t="s">
        <v>158</v>
      </c>
      <c r="H33" s="17" t="s">
        <v>170</v>
      </c>
      <c r="I33" s="17" t="s">
        <v>159</v>
      </c>
      <c r="J33" s="17">
        <v>84.91</v>
      </c>
      <c r="K33" s="17">
        <v>83</v>
      </c>
      <c r="L33" s="17">
        <v>82</v>
      </c>
      <c r="M33" s="17">
        <v>81</v>
      </c>
      <c r="N33" s="17">
        <v>80</v>
      </c>
      <c r="O33" s="17">
        <v>79</v>
      </c>
      <c r="P33" s="17">
        <v>79</v>
      </c>
      <c r="Q33" s="17" t="s">
        <v>69</v>
      </c>
      <c r="R33" s="17" t="s">
        <v>78</v>
      </c>
      <c r="S33" s="17"/>
      <c r="T33" s="17" t="s">
        <v>160</v>
      </c>
      <c r="U33" s="17" t="s">
        <v>76</v>
      </c>
      <c r="V33" s="17"/>
      <c r="W33" s="17" t="s">
        <v>208</v>
      </c>
      <c r="X33" s="17" t="s">
        <v>162</v>
      </c>
      <c r="Y33" s="2"/>
      <c r="Z33" s="2"/>
    </row>
    <row r="34" spans="1:26" ht="15.75" customHeight="1">
      <c r="A34" s="2"/>
      <c r="B34" s="17">
        <v>4</v>
      </c>
      <c r="C34" s="17" t="s">
        <v>169</v>
      </c>
      <c r="D34" s="17" t="s">
        <v>156</v>
      </c>
      <c r="E34" s="17"/>
      <c r="F34" s="17" t="s">
        <v>157</v>
      </c>
      <c r="G34" s="17" t="s">
        <v>158</v>
      </c>
      <c r="H34" s="17" t="s">
        <v>170</v>
      </c>
      <c r="I34" s="17" t="s">
        <v>159</v>
      </c>
      <c r="J34" s="23">
        <v>0.6735000000000001</v>
      </c>
      <c r="K34" s="25">
        <v>0.67</v>
      </c>
      <c r="L34" s="25">
        <v>0.67</v>
      </c>
      <c r="M34" s="23">
        <v>0.6735000000000001</v>
      </c>
      <c r="N34" s="23">
        <v>0.67300000000000004</v>
      </c>
      <c r="O34" s="23">
        <v>0.66</v>
      </c>
      <c r="P34" s="25">
        <v>0.66</v>
      </c>
      <c r="Q34" s="17" t="s">
        <v>69</v>
      </c>
      <c r="R34" s="17" t="s">
        <v>78</v>
      </c>
      <c r="S34" s="17"/>
      <c r="T34" s="17" t="s">
        <v>160</v>
      </c>
      <c r="U34" s="17" t="s">
        <v>76</v>
      </c>
      <c r="V34" s="17"/>
      <c r="W34" s="17" t="s">
        <v>209</v>
      </c>
      <c r="X34" s="17" t="s">
        <v>162</v>
      </c>
      <c r="Y34" s="2"/>
      <c r="Z34" s="2"/>
    </row>
    <row r="35" spans="1:26" ht="15.75" customHeight="1">
      <c r="A35" s="2"/>
      <c r="B35" s="17">
        <v>4</v>
      </c>
      <c r="C35" s="17" t="s">
        <v>169</v>
      </c>
      <c r="D35" s="17" t="s">
        <v>156</v>
      </c>
      <c r="E35" s="17"/>
      <c r="F35" s="17" t="s">
        <v>157</v>
      </c>
      <c r="G35" s="17" t="s">
        <v>158</v>
      </c>
      <c r="H35" s="17" t="s">
        <v>170</v>
      </c>
      <c r="I35" s="17" t="s">
        <v>159</v>
      </c>
      <c r="J35" s="17">
        <v>49.38</v>
      </c>
      <c r="K35" s="17">
        <v>48.38</v>
      </c>
      <c r="L35" s="17">
        <v>47.38</v>
      </c>
      <c r="M35" s="17">
        <v>46.38</v>
      </c>
      <c r="N35" s="17">
        <v>45.38</v>
      </c>
      <c r="O35" s="17">
        <v>44.38</v>
      </c>
      <c r="P35" s="17">
        <v>43.38</v>
      </c>
      <c r="Q35" s="17" t="s">
        <v>69</v>
      </c>
      <c r="R35" s="17" t="s">
        <v>78</v>
      </c>
      <c r="S35" s="17"/>
      <c r="T35" s="17" t="s">
        <v>160</v>
      </c>
      <c r="U35" s="17" t="s">
        <v>76</v>
      </c>
      <c r="V35" s="17"/>
      <c r="W35" s="17" t="s">
        <v>210</v>
      </c>
      <c r="X35" s="17" t="s">
        <v>162</v>
      </c>
      <c r="Y35" s="2"/>
      <c r="Z35" s="2"/>
    </row>
    <row r="36" spans="1:26" ht="15.75" customHeight="1">
      <c r="A36" s="2"/>
      <c r="B36" s="17">
        <v>4</v>
      </c>
      <c r="C36" s="17" t="s">
        <v>169</v>
      </c>
      <c r="D36" s="17" t="s">
        <v>156</v>
      </c>
      <c r="E36" s="17"/>
      <c r="F36" s="17" t="s">
        <v>157</v>
      </c>
      <c r="G36" s="17" t="s">
        <v>158</v>
      </c>
      <c r="H36" s="17" t="s">
        <v>170</v>
      </c>
      <c r="I36" s="17" t="s">
        <v>159</v>
      </c>
      <c r="J36" s="17">
        <v>92.16</v>
      </c>
      <c r="K36" s="17">
        <v>92.16</v>
      </c>
      <c r="L36" s="17">
        <v>92.16</v>
      </c>
      <c r="M36" s="17">
        <v>92.16</v>
      </c>
      <c r="N36" s="17">
        <v>90</v>
      </c>
      <c r="O36" s="17">
        <v>88</v>
      </c>
      <c r="P36" s="17">
        <v>86</v>
      </c>
      <c r="Q36" s="17" t="s">
        <v>69</v>
      </c>
      <c r="R36" s="17" t="s">
        <v>78</v>
      </c>
      <c r="S36" s="17" t="s">
        <v>90</v>
      </c>
      <c r="T36" s="17" t="s">
        <v>160</v>
      </c>
      <c r="U36" s="17" t="s">
        <v>76</v>
      </c>
      <c r="V36" s="17" t="s">
        <v>211</v>
      </c>
      <c r="W36" s="17" t="s">
        <v>212</v>
      </c>
      <c r="X36" s="17" t="s">
        <v>162</v>
      </c>
      <c r="Y36" s="2"/>
      <c r="Z36" s="2"/>
    </row>
    <row r="37" spans="1:26" ht="15.75" customHeight="1">
      <c r="A37" s="2"/>
      <c r="B37" s="17">
        <v>4</v>
      </c>
      <c r="C37" s="17" t="s">
        <v>169</v>
      </c>
      <c r="D37" s="17" t="s">
        <v>156</v>
      </c>
      <c r="E37" s="17"/>
      <c r="F37" s="17" t="s">
        <v>157</v>
      </c>
      <c r="G37" s="17" t="s">
        <v>158</v>
      </c>
      <c r="H37" s="17"/>
      <c r="I37" s="17" t="s">
        <v>159</v>
      </c>
      <c r="J37" s="17">
        <v>64.23</v>
      </c>
      <c r="K37" s="17">
        <v>64</v>
      </c>
      <c r="L37" s="17">
        <v>63</v>
      </c>
      <c r="M37" s="17">
        <v>62</v>
      </c>
      <c r="N37" s="17">
        <v>61</v>
      </c>
      <c r="O37" s="17">
        <v>60</v>
      </c>
      <c r="P37" s="17">
        <v>59</v>
      </c>
      <c r="Q37" s="17" t="s">
        <v>69</v>
      </c>
      <c r="R37" s="17" t="s">
        <v>78</v>
      </c>
      <c r="S37" s="17"/>
      <c r="T37" s="17" t="s">
        <v>160</v>
      </c>
      <c r="U37" s="17"/>
      <c r="V37" s="17"/>
      <c r="W37" s="17" t="s">
        <v>213</v>
      </c>
      <c r="X37" s="17" t="s">
        <v>162</v>
      </c>
      <c r="Y37" s="2"/>
      <c r="Z37" s="2"/>
    </row>
    <row r="38" spans="1:26" ht="15.75" customHeight="1">
      <c r="A38" s="2"/>
      <c r="B38" s="17">
        <v>4</v>
      </c>
      <c r="C38" s="17" t="s">
        <v>169</v>
      </c>
      <c r="D38" s="17" t="s">
        <v>156</v>
      </c>
      <c r="E38" s="17"/>
      <c r="F38" s="17" t="s">
        <v>157</v>
      </c>
      <c r="G38" s="17" t="s">
        <v>158</v>
      </c>
      <c r="H38" s="17" t="s">
        <v>170</v>
      </c>
      <c r="I38" s="17" t="s">
        <v>159</v>
      </c>
      <c r="J38" s="17">
        <v>54.93</v>
      </c>
      <c r="K38" s="17">
        <v>54</v>
      </c>
      <c r="L38" s="17">
        <v>54</v>
      </c>
      <c r="M38" s="17">
        <v>53</v>
      </c>
      <c r="N38" s="17">
        <v>53</v>
      </c>
      <c r="O38" s="17">
        <v>53</v>
      </c>
      <c r="P38" s="17">
        <v>52</v>
      </c>
      <c r="Q38" s="17" t="s">
        <v>64</v>
      </c>
      <c r="R38" s="17" t="s">
        <v>78</v>
      </c>
      <c r="S38" s="17"/>
      <c r="T38" s="17" t="s">
        <v>160</v>
      </c>
      <c r="U38" s="17"/>
      <c r="V38" s="17"/>
      <c r="W38" s="17" t="s">
        <v>214</v>
      </c>
      <c r="X38" s="17" t="s">
        <v>162</v>
      </c>
      <c r="Y38" s="2"/>
      <c r="Z38" s="2"/>
    </row>
    <row r="39" spans="1:26" ht="15.75" customHeight="1">
      <c r="A39" s="2"/>
      <c r="B39" s="17">
        <v>4</v>
      </c>
      <c r="C39" s="17" t="s">
        <v>169</v>
      </c>
      <c r="D39" s="17" t="s">
        <v>156</v>
      </c>
      <c r="E39" s="17"/>
      <c r="F39" s="17" t="s">
        <v>157</v>
      </c>
      <c r="G39" s="17" t="s">
        <v>158</v>
      </c>
      <c r="H39" s="17" t="s">
        <v>170</v>
      </c>
      <c r="I39" s="17" t="s">
        <v>159</v>
      </c>
      <c r="J39" s="23">
        <v>0.74360000000000004</v>
      </c>
      <c r="K39" s="28">
        <v>0.74</v>
      </c>
      <c r="L39" s="28">
        <v>0.74</v>
      </c>
      <c r="M39" s="28">
        <v>0.7</v>
      </c>
      <c r="N39" s="28">
        <v>0.65</v>
      </c>
      <c r="O39" s="28">
        <v>0.60000000000000009</v>
      </c>
      <c r="P39" s="28">
        <v>0.60000000000000009</v>
      </c>
      <c r="Q39" s="17" t="s">
        <v>74</v>
      </c>
      <c r="R39" s="17" t="s">
        <v>78</v>
      </c>
      <c r="S39" s="17" t="s">
        <v>91</v>
      </c>
      <c r="T39" s="17" t="s">
        <v>160</v>
      </c>
      <c r="U39" s="17" t="s">
        <v>76</v>
      </c>
      <c r="V39" s="17"/>
      <c r="W39" s="17" t="s">
        <v>215</v>
      </c>
      <c r="X39" s="17" t="s">
        <v>162</v>
      </c>
      <c r="Y39" s="2"/>
      <c r="Z39" s="2"/>
    </row>
    <row r="40" spans="1:26" ht="15.75" customHeight="1">
      <c r="A40" s="2"/>
      <c r="B40" s="17">
        <v>4</v>
      </c>
      <c r="C40" s="17" t="s">
        <v>169</v>
      </c>
      <c r="D40" s="17" t="s">
        <v>156</v>
      </c>
      <c r="E40" s="17"/>
      <c r="F40" s="17" t="s">
        <v>157</v>
      </c>
      <c r="G40" s="17" t="s">
        <v>158</v>
      </c>
      <c r="H40" s="17" t="s">
        <v>170</v>
      </c>
      <c r="I40" s="17" t="s">
        <v>159</v>
      </c>
      <c r="J40" s="17">
        <v>64.13</v>
      </c>
      <c r="K40" s="17">
        <v>64</v>
      </c>
      <c r="L40" s="17">
        <v>63.7</v>
      </c>
      <c r="M40" s="17">
        <v>63.4</v>
      </c>
      <c r="N40" s="17">
        <v>63</v>
      </c>
      <c r="O40" s="17">
        <v>62</v>
      </c>
      <c r="P40" s="17">
        <v>61</v>
      </c>
      <c r="Q40" s="17" t="s">
        <v>69</v>
      </c>
      <c r="R40" s="17" t="s">
        <v>78</v>
      </c>
      <c r="S40" s="17" t="s">
        <v>216</v>
      </c>
      <c r="T40" s="17" t="s">
        <v>160</v>
      </c>
      <c r="U40" s="17" t="s">
        <v>76</v>
      </c>
      <c r="V40" s="17"/>
      <c r="W40" s="17" t="s">
        <v>217</v>
      </c>
      <c r="X40" s="17" t="s">
        <v>162</v>
      </c>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dataValidations count="1">
    <dataValidation type="decimal" allowBlank="1" showInputMessage="1" prompt="Apenas números - Apenas números" sqref="J27:P27" xr:uid="{00000000-0002-0000-0200-000000000000}">
      <formula1>0</formula1>
      <formula2>10000000000000000</formula2>
    </dataValidation>
  </dataValidations>
  <hyperlinks>
    <hyperlink ref="A1" location="MENU!A1" display="MENU" xr:uid="{00000000-0004-0000-0200-000000000000}"/>
  </hyperlinks>
  <pageMargins left="0.51180555555555551" right="0.51180555555555551" top="0" bottom="0" header="0" footer="0"/>
  <pageSetup paperSize="77" firstPageNumber="0" orientation="landscape"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zoomScaleNormal="100" workbookViewId="0"/>
  </sheetViews>
  <sheetFormatPr defaultColWidth="12.25" defaultRowHeight="15" customHeight="1"/>
  <cols>
    <col min="1" max="1" width="6.5" customWidth="1"/>
    <col min="2" max="2" width="28.625" customWidth="1"/>
    <col min="3" max="3" width="8.125" customWidth="1"/>
    <col min="4" max="4" width="19" customWidth="1"/>
    <col min="5" max="5" width="15.625" customWidth="1"/>
    <col min="6" max="6" width="9" customWidth="1"/>
    <col min="7" max="7" width="33.125" customWidth="1"/>
    <col min="8" max="8" width="21.5" customWidth="1"/>
    <col min="9" max="9" width="26.625" customWidth="1"/>
    <col min="10" max="10" width="16.625" customWidth="1"/>
    <col min="11" max="16" width="13.625" customWidth="1"/>
    <col min="17" max="17" width="37.625" customWidth="1"/>
    <col min="18" max="18" width="38.125" customWidth="1"/>
    <col min="19" max="19" width="41" customWidth="1"/>
    <col min="20" max="20" width="38.125" customWidth="1"/>
    <col min="21" max="21" width="28.5" customWidth="1"/>
    <col min="22" max="22" width="14.125" customWidth="1"/>
    <col min="23" max="23" width="38.125" customWidth="1"/>
    <col min="24" max="24" width="15.625" customWidth="1"/>
    <col min="25" max="26" width="43.125" customWidth="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c r="A2" s="2"/>
      <c r="B2" s="19" t="s">
        <v>132</v>
      </c>
      <c r="C2" s="2"/>
      <c r="D2" s="2"/>
      <c r="E2" s="2"/>
      <c r="F2" s="2"/>
      <c r="G2" s="2"/>
      <c r="H2" s="2"/>
      <c r="I2" s="2"/>
      <c r="J2" s="2"/>
      <c r="K2" s="2"/>
      <c r="L2" s="2"/>
      <c r="M2" s="2"/>
      <c r="N2" s="2"/>
      <c r="O2" s="2"/>
      <c r="P2" s="2"/>
      <c r="Q2" s="2"/>
      <c r="R2" s="2"/>
      <c r="S2" s="2"/>
      <c r="T2" s="2"/>
      <c r="U2" s="2"/>
      <c r="V2" s="2"/>
      <c r="W2" s="2"/>
      <c r="X2" s="2"/>
      <c r="Y2" s="2"/>
      <c r="Z2" s="2"/>
    </row>
    <row r="3" spans="1:26" ht="60">
      <c r="A3" s="2"/>
      <c r="B3" s="20" t="s">
        <v>133</v>
      </c>
      <c r="C3" s="20" t="s">
        <v>134</v>
      </c>
      <c r="D3" s="20" t="s">
        <v>135</v>
      </c>
      <c r="E3" s="20" t="s">
        <v>136</v>
      </c>
      <c r="F3" s="20" t="s">
        <v>137</v>
      </c>
      <c r="G3" s="20" t="s">
        <v>138</v>
      </c>
      <c r="H3" s="20" t="s">
        <v>139</v>
      </c>
      <c r="I3" s="20" t="s">
        <v>140</v>
      </c>
      <c r="J3" s="21" t="s">
        <v>141</v>
      </c>
      <c r="K3" s="21" t="s">
        <v>142</v>
      </c>
      <c r="L3" s="21" t="s">
        <v>143</v>
      </c>
      <c r="M3" s="21" t="s">
        <v>144</v>
      </c>
      <c r="N3" s="21" t="s">
        <v>145</v>
      </c>
      <c r="O3" s="21" t="s">
        <v>146</v>
      </c>
      <c r="P3" s="21" t="s">
        <v>147</v>
      </c>
      <c r="Q3" s="20" t="s">
        <v>148</v>
      </c>
      <c r="R3" s="20" t="s">
        <v>149</v>
      </c>
      <c r="S3" s="20" t="s">
        <v>150</v>
      </c>
      <c r="T3" s="20" t="s">
        <v>151</v>
      </c>
      <c r="U3" s="20" t="s">
        <v>152</v>
      </c>
      <c r="V3" s="20" t="s">
        <v>153</v>
      </c>
      <c r="W3" s="20" t="s">
        <v>154</v>
      </c>
      <c r="X3" s="20" t="s">
        <v>155</v>
      </c>
      <c r="Y3" s="2"/>
      <c r="Z3" s="2"/>
    </row>
    <row r="4" spans="1:26">
      <c r="A4" s="2"/>
      <c r="B4" s="17"/>
      <c r="C4" s="17"/>
      <c r="D4" s="17"/>
      <c r="E4" s="17"/>
      <c r="F4" s="17"/>
      <c r="G4" s="17"/>
      <c r="H4" s="17"/>
      <c r="I4" s="17"/>
      <c r="J4" s="17"/>
      <c r="K4" s="17"/>
      <c r="L4" s="17"/>
      <c r="M4" s="17"/>
      <c r="N4" s="17"/>
      <c r="O4" s="17"/>
      <c r="P4" s="17"/>
      <c r="Q4" s="17"/>
      <c r="R4" s="17"/>
      <c r="S4" s="17"/>
      <c r="T4" s="17"/>
      <c r="U4" s="17"/>
      <c r="V4" s="17"/>
      <c r="W4" s="17"/>
      <c r="X4" s="17"/>
      <c r="Y4" s="2"/>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2"/>
      <c r="B7" s="19" t="s">
        <v>163</v>
      </c>
      <c r="C7" s="2"/>
      <c r="D7" s="2"/>
      <c r="E7" s="2"/>
      <c r="F7" s="2"/>
      <c r="G7" s="2"/>
      <c r="H7" s="2"/>
      <c r="I7" s="2"/>
      <c r="J7" s="2"/>
      <c r="K7" s="2"/>
      <c r="L7" s="2"/>
      <c r="M7" s="2"/>
      <c r="N7" s="2"/>
      <c r="O7" s="2"/>
      <c r="P7" s="2"/>
      <c r="Q7" s="2"/>
      <c r="R7" s="2"/>
      <c r="S7" s="2"/>
      <c r="T7" s="2"/>
      <c r="U7" s="2"/>
      <c r="V7" s="2"/>
      <c r="W7" s="2"/>
      <c r="X7" s="2"/>
      <c r="Y7" s="2"/>
      <c r="Z7" s="2"/>
    </row>
    <row r="8" spans="1:26" ht="60">
      <c r="A8" s="2"/>
      <c r="B8" s="20" t="s">
        <v>133</v>
      </c>
      <c r="C8" s="20" t="s">
        <v>134</v>
      </c>
      <c r="D8" s="20" t="s">
        <v>135</v>
      </c>
      <c r="E8" s="20" t="s">
        <v>136</v>
      </c>
      <c r="F8" s="20" t="s">
        <v>137</v>
      </c>
      <c r="G8" s="20" t="s">
        <v>138</v>
      </c>
      <c r="H8" s="20" t="s">
        <v>139</v>
      </c>
      <c r="I8" s="20" t="s">
        <v>140</v>
      </c>
      <c r="J8" s="21" t="s">
        <v>141</v>
      </c>
      <c r="K8" s="21" t="s">
        <v>142</v>
      </c>
      <c r="L8" s="21" t="s">
        <v>143</v>
      </c>
      <c r="M8" s="21" t="s">
        <v>144</v>
      </c>
      <c r="N8" s="21" t="s">
        <v>145</v>
      </c>
      <c r="O8" s="21" t="s">
        <v>146</v>
      </c>
      <c r="P8" s="21" t="s">
        <v>147</v>
      </c>
      <c r="Q8" s="20" t="s">
        <v>148</v>
      </c>
      <c r="R8" s="20" t="s">
        <v>149</v>
      </c>
      <c r="S8" s="20" t="s">
        <v>150</v>
      </c>
      <c r="T8" s="20" t="s">
        <v>151</v>
      </c>
      <c r="U8" s="20" t="s">
        <v>152</v>
      </c>
      <c r="V8" s="20" t="s">
        <v>153</v>
      </c>
      <c r="W8" s="20" t="s">
        <v>154</v>
      </c>
      <c r="X8" s="20" t="s">
        <v>155</v>
      </c>
      <c r="Y8" s="2"/>
      <c r="Z8"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zoomScaleNormal="100" workbookViewId="0"/>
  </sheetViews>
  <sheetFormatPr defaultColWidth="12.25" defaultRowHeight="15" customHeight="1"/>
  <cols>
    <col min="1" max="6" width="7.625" customWidth="1"/>
    <col min="7" max="26" width="8.5" customWidth="1"/>
  </cols>
  <sheetData>
    <row r="1" spans="1:1">
      <c r="A1" s="12" t="s">
        <v>218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1:A1000"/>
  <sheetViews>
    <sheetView zoomScaleNormal="100" workbookViewId="0"/>
  </sheetViews>
  <sheetFormatPr defaultColWidth="12.25" defaultRowHeight="15" customHeight="1"/>
  <cols>
    <col min="1" max="6" width="7.625" customWidth="1"/>
    <col min="7" max="26" width="8.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electLockedCells="1" selectUnlockedCells="1"/>
  <pageMargins left="0.51180555555555551" right="0.51180555555555551" top="0" bottom="0" header="0" footer="0"/>
  <pageSetup paperSize="77"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24</vt:i4>
      </vt:variant>
    </vt:vector>
  </HeadingPairs>
  <TitlesOfParts>
    <vt:vector size="24" baseType="lpstr">
      <vt:lpstr>MENU</vt:lpstr>
      <vt:lpstr>listas_suspensas</vt:lpstr>
      <vt:lpstr>4_-_%_Evasão_cot</vt:lpstr>
      <vt:lpstr>5_-_%_Retenção</vt:lpstr>
      <vt:lpstr>6_-_%_Retenção_cot</vt:lpstr>
      <vt:lpstr>7_-_%_EaD</vt:lpstr>
      <vt:lpstr>8_-_%_Desemp_</vt:lpstr>
      <vt:lpstr>9_-_%_Ocios</vt:lpstr>
      <vt:lpstr>10_-_%_Projet</vt:lpstr>
      <vt:lpstr>11_-_%_Mob_nac_</vt:lpstr>
      <vt:lpstr>12_-_%_Enade</vt:lpstr>
      <vt:lpstr>13_-_%_CPC</vt:lpstr>
      <vt:lpstr>14_-_%_Inic_cient</vt:lpstr>
      <vt:lpstr>15_-_%_Envolv_ext_</vt:lpstr>
      <vt:lpstr>16_-_%_Empr__</vt:lpstr>
      <vt:lpstr>17_-_%_Diepafro</vt:lpstr>
      <vt:lpstr>18_-_%_Empreend_</vt:lpstr>
      <vt:lpstr>19_-_%_Sustent_</vt:lpstr>
      <vt:lpstr>Planilha1</vt:lpstr>
      <vt:lpstr>Instruções</vt:lpstr>
      <vt:lpstr>Assistência_Estudantil</vt:lpstr>
      <vt:lpstr>Lista suspensa</vt:lpstr>
      <vt:lpstr>30_-_Relatorio_metas_inst_</vt:lpstr>
      <vt:lpstr>Recuperada_Planilha2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Taiza Rita Bertoldi Buzatto</dc:creator>
  <cp:keywords/>
  <dc:description/>
  <cp:lastModifiedBy>Taiza Rita Bertoldi Buzatto</cp:lastModifiedBy>
  <cp:revision/>
  <dcterms:created xsi:type="dcterms:W3CDTF">2023-09-29T16:06:34Z</dcterms:created>
  <dcterms:modified xsi:type="dcterms:W3CDTF">2026-02-04T16:17:08Z</dcterms:modified>
  <cp:category/>
  <cp:contentStatus/>
</cp:coreProperties>
</file>